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ul.sharepoint.com/sites/CTECH/CTECH-FRE-PM/TCB Submittal Tools/Master Form Letters/"/>
    </mc:Choice>
  </mc:AlternateContent>
  <xr:revisionPtr revIDLastSave="196" documentId="8_{543A4E28-7FA1-4DB0-866C-1BA5DBB3AD08}" xr6:coauthVersionLast="47" xr6:coauthVersionMax="47" xr10:uidLastSave="{85F29A82-793D-4006-ACB5-ECDF4C3E7F8E}"/>
  <bookViews>
    <workbookView xWindow="-120" yWindow="-120" windowWidth="29040" windowHeight="15840" xr2:uid="{00000000-000D-0000-FFFF-FFFF00000000}"/>
  </bookViews>
  <sheets>
    <sheet name="Instructions" sheetId="3" r:id="rId1"/>
    <sheet name="RSP 100 Annex A Form" sheetId="1" r:id="rId2"/>
    <sheet name="RSP 100 Annex B Form" sheetId="7" r:id="rId3"/>
    <sheet name="RSP 100 Annex D Modular form" sheetId="5" r:id="rId4"/>
    <sheet name="FCC Line Entry Form" sheetId="8" r:id="rId5"/>
  </sheets>
  <definedNames>
    <definedName name="FVIN">'RSP 100 Annex A Form'!$D$18</definedName>
    <definedName name="HVIN">'RSP 100 Annex A Form'!$B$18</definedName>
    <definedName name="PMN">'RSP 100 Annex A Form'!$B$17</definedName>
    <definedName name="_xlnm.Print_Area" localSheetId="2">'RSP 100 Annex B Form'!$A$14:$O$133</definedName>
    <definedName name="_xlnm.Print_Titles" localSheetId="2">'RSP 100 Annex B Form'!$14:$22</definedName>
    <definedName name="Units">'RSP 100 Annex B Form'!$B$198:$B$213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0" i="7" l="1"/>
  <c r="C100" i="7"/>
  <c r="D99" i="7"/>
  <c r="C99" i="7"/>
  <c r="D98" i="7"/>
  <c r="C98" i="7"/>
  <c r="D97" i="7"/>
  <c r="C97" i="7"/>
  <c r="D96" i="7"/>
  <c r="C96" i="7"/>
  <c r="D95" i="7"/>
  <c r="C95" i="7"/>
  <c r="D94" i="7"/>
  <c r="C94" i="7"/>
  <c r="D93" i="7"/>
  <c r="C93" i="7"/>
  <c r="D92" i="7"/>
  <c r="C92" i="7"/>
  <c r="D91" i="7"/>
  <c r="C91" i="7"/>
  <c r="D90" i="7"/>
  <c r="C90" i="7"/>
  <c r="D89" i="7"/>
  <c r="C89" i="7"/>
  <c r="D88" i="7"/>
  <c r="C88" i="7"/>
  <c r="D87" i="7"/>
  <c r="C87" i="7"/>
  <c r="D86" i="7"/>
  <c r="C86" i="7"/>
  <c r="D85" i="7"/>
  <c r="C85" i="7"/>
  <c r="D84" i="7"/>
  <c r="C84" i="7"/>
  <c r="D83" i="7"/>
  <c r="C83" i="7"/>
  <c r="D82" i="7"/>
  <c r="C82" i="7"/>
  <c r="D81" i="7"/>
  <c r="C81" i="7"/>
  <c r="D80" i="7"/>
  <c r="C80" i="7"/>
  <c r="D79" i="7"/>
  <c r="C79" i="7"/>
  <c r="D78" i="7"/>
  <c r="C78" i="7"/>
  <c r="D77" i="7"/>
  <c r="C77" i="7"/>
  <c r="D76" i="7"/>
  <c r="C76" i="7"/>
  <c r="D75" i="7"/>
  <c r="C75" i="7"/>
  <c r="D74" i="7"/>
  <c r="C74" i="7"/>
  <c r="D73" i="7"/>
  <c r="C73" i="7"/>
  <c r="D72" i="7"/>
  <c r="C72" i="7"/>
  <c r="D71" i="7"/>
  <c r="C71" i="7"/>
  <c r="D70" i="7"/>
  <c r="C70" i="7"/>
  <c r="D69" i="7"/>
  <c r="C69" i="7"/>
  <c r="D68" i="7"/>
  <c r="C68" i="7"/>
  <c r="D67" i="7"/>
  <c r="C67" i="7"/>
  <c r="D66" i="7"/>
  <c r="C66" i="7"/>
  <c r="D65" i="7"/>
  <c r="C65" i="7"/>
  <c r="D64" i="7"/>
  <c r="C64" i="7"/>
  <c r="D63" i="7"/>
  <c r="C63" i="7"/>
  <c r="C123" i="7"/>
  <c r="D123" i="7"/>
  <c r="C48" i="7"/>
  <c r="D48" i="7"/>
  <c r="C49" i="7"/>
  <c r="D49" i="7"/>
  <c r="C50" i="7"/>
  <c r="D50" i="7"/>
  <c r="C51" i="7"/>
  <c r="D51" i="7"/>
  <c r="C52" i="7"/>
  <c r="D52" i="7"/>
  <c r="C53" i="7"/>
  <c r="D53" i="7"/>
  <c r="C54" i="7"/>
  <c r="D54" i="7"/>
  <c r="C55" i="7"/>
  <c r="D55" i="7"/>
  <c r="C56" i="7"/>
  <c r="D56" i="7"/>
  <c r="C57" i="7"/>
  <c r="D57" i="7"/>
  <c r="C58" i="7"/>
  <c r="D58" i="7"/>
  <c r="C59" i="7"/>
  <c r="D59" i="7"/>
  <c r="C60" i="7"/>
  <c r="D60" i="7"/>
  <c r="C61" i="7"/>
  <c r="D61" i="7"/>
  <c r="C62" i="7"/>
  <c r="D62" i="7"/>
  <c r="D47" i="7"/>
  <c r="C47" i="7"/>
  <c r="A45" i="7"/>
  <c r="B5" i="5"/>
  <c r="D4" i="5"/>
  <c r="B4" i="5"/>
  <c r="D3" i="5"/>
  <c r="B3" i="5"/>
  <c r="A28" i="7"/>
  <c r="A29" i="7" s="1"/>
  <c r="A30" i="7" s="1"/>
  <c r="A31" i="7" s="1"/>
  <c r="A32" i="7" s="1"/>
  <c r="A33" i="7" s="1"/>
  <c r="A34" i="7" s="1"/>
  <c r="A35" i="7" s="1"/>
  <c r="A36" i="7" s="1"/>
  <c r="A37" i="7" s="1"/>
  <c r="A38" i="7" s="1"/>
  <c r="A39" i="7" s="1"/>
  <c r="A40" i="7" s="1"/>
  <c r="A41" i="7" s="1"/>
  <c r="A42" i="7" s="1"/>
  <c r="A43" i="7" s="1"/>
  <c r="A44"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C19" i="7"/>
  <c r="M18" i="7"/>
  <c r="C18" i="7"/>
  <c r="M17" i="7"/>
  <c r="C17" i="7"/>
  <c r="A121" i="7" l="1"/>
  <c r="A122" i="7" s="1"/>
  <c r="A123" i="7" s="1"/>
  <c r="A124" i="7" s="1"/>
  <c r="A125" i="7" s="1"/>
  <c r="A126" i="7" s="1"/>
</calcChain>
</file>

<file path=xl/sharedStrings.xml><?xml version="1.0" encoding="utf-8"?>
<sst xmlns="http://schemas.openxmlformats.org/spreadsheetml/2006/main" count="755" uniqueCount="275">
  <si>
    <t>Certification Applicant</t>
  </si>
  <si>
    <t>Company Name:</t>
  </si>
  <si>
    <t>Contact Name:</t>
  </si>
  <si>
    <t>Company Address:</t>
  </si>
  <si>
    <t>Fax:</t>
  </si>
  <si>
    <t>Email:</t>
  </si>
  <si>
    <t>Canadian Representative</t>
  </si>
  <si>
    <t>Product Information</t>
  </si>
  <si>
    <t>Application Agreement Signature</t>
  </si>
  <si>
    <t>The Applicant Agrees to:</t>
  </si>
  <si>
    <t>Contact person Title and company name:</t>
  </si>
  <si>
    <t>Signature:</t>
  </si>
  <si>
    <t>Signature Date:</t>
  </si>
  <si>
    <r>
      <t>II.</t>
    </r>
    <r>
      <rPr>
        <sz val="7"/>
        <color theme="1"/>
        <rFont val="Times New Roman"/>
        <family val="1"/>
      </rPr>
      <t> </t>
    </r>
    <r>
      <rPr>
        <sz val="11"/>
        <color theme="1"/>
        <rFont val="Times New Roman"/>
        <family val="1"/>
      </rPr>
      <t xml:space="preserve">Meet all requirements in accordance with Radio Standards Procedure 100 and other applicable procedures. </t>
    </r>
    <phoneticPr fontId="9" type="noConversion"/>
  </si>
  <si>
    <t>Product Description:</t>
    <phoneticPr fontId="9" type="noConversion"/>
  </si>
  <si>
    <t>PMN:</t>
    <phoneticPr fontId="9" type="noConversion"/>
  </si>
  <si>
    <t>HVIN:</t>
    <phoneticPr fontId="9" type="noConversion"/>
  </si>
  <si>
    <t>FVIN:</t>
    <phoneticPr fontId="9" type="noConversion"/>
  </si>
  <si>
    <t>RSS(s) &amp; Issue#:</t>
    <phoneticPr fontId="9" type="noConversion"/>
  </si>
  <si>
    <t xml:space="preserve">     Applicant</t>
  </si>
  <si>
    <t xml:space="preserve">     Authorized Agent </t>
  </si>
  <si>
    <t>ISED 
Company Number:</t>
  </si>
  <si>
    <t>Telephone:</t>
    <phoneticPr fontId="9" type="noConversion"/>
  </si>
  <si>
    <r>
      <t>IV.</t>
    </r>
    <r>
      <rPr>
        <sz val="7"/>
        <color theme="1"/>
        <rFont val="Times New Roman"/>
        <family val="1"/>
      </rPr>
      <t>  </t>
    </r>
    <r>
      <rPr>
        <sz val="11"/>
        <color theme="1"/>
        <rFont val="Times New Roman"/>
        <family val="1"/>
      </rPr>
      <t xml:space="preserve">Inform ISED of any changes to the information submitted. </t>
    </r>
    <phoneticPr fontId="9" type="noConversion"/>
  </si>
  <si>
    <t xml:space="preserve">III. Warrant that the test results submitted are a true representation of the characteristics of the radio equipment type for which certification is requested; </t>
    <phoneticPr fontId="9" type="noConversion"/>
  </si>
  <si>
    <r>
      <t>I.</t>
    </r>
    <r>
      <rPr>
        <sz val="7"/>
        <color theme="1"/>
        <rFont val="Times New Roman"/>
        <family val="1"/>
      </rPr>
      <t> </t>
    </r>
    <r>
      <rPr>
        <sz val="11"/>
        <color theme="1"/>
        <rFont val="Times New Roman"/>
        <family val="1"/>
      </rPr>
      <t xml:space="preserve">Accept responsibility for all departmental charges arising from this application. </t>
    </r>
    <phoneticPr fontId="9" type="noConversion"/>
  </si>
  <si>
    <t>RSP-100 Issue 12 Annex A – Application and Agreement for Certification Services</t>
    <phoneticPr fontId="9" type="noConversion"/>
  </si>
  <si>
    <t>RSP-100 Appendix B – Test Report Cover Sheet</t>
    <phoneticPr fontId="11" type="noConversion"/>
  </si>
  <si>
    <t>PMN:</t>
    <phoneticPr fontId="11" type="noConversion"/>
  </si>
  <si>
    <t>FVIN:</t>
    <phoneticPr fontId="11" type="noConversion"/>
  </si>
  <si>
    <t>HMN:</t>
    <phoneticPr fontId="11" type="noConversion"/>
  </si>
  <si>
    <t>ISED certification number:</t>
    <phoneticPr fontId="11" type="noConversion"/>
  </si>
  <si>
    <t>HVIN:</t>
    <phoneticPr fontId="11" type="noConversion"/>
  </si>
  <si>
    <t>Emissions Information</t>
  </si>
  <si>
    <t>Bluetooth LE</t>
  </si>
  <si>
    <t>NFC</t>
  </si>
  <si>
    <t>Agreement Signature</t>
  </si>
  <si>
    <r>
      <t>ATTESTATION:</t>
    </r>
    <r>
      <rPr>
        <i/>
        <sz val="12"/>
        <color theme="1"/>
        <rFont val="Calibri"/>
        <family val="2"/>
        <scheme val="minor"/>
      </rPr>
      <t xml:space="preserve"> </t>
    </r>
    <r>
      <rPr>
        <sz val="12"/>
        <color theme="1"/>
        <rFont val="Calibri"/>
        <family val="2"/>
        <scheme val="minor"/>
      </rPr>
      <t>The test measurements were made in accordance with the above-mentioned departmental standard(s), and that the radio equipment identified in this application has been subject to all the applicable test conditions specified in the departmental standards and all of the requirements of the standards have been met.</t>
    </r>
  </si>
  <si>
    <t>Applicant/ Agent Name:</t>
  </si>
  <si>
    <t>Applicant/Agent Title:</t>
  </si>
  <si>
    <t>The Annex B form is pre-populatuted for common bands etc.  Remove sections that are not needed.</t>
  </si>
  <si>
    <t>An alternative Annex A and B form will be acceptable provided that it has the same information for each line item.</t>
  </si>
  <si>
    <t xml:space="preserve">        LMA</t>
  </si>
  <si>
    <t xml:space="preserve">        MA</t>
  </si>
  <si>
    <r>
      <t>Type of Certification:
(</t>
    </r>
    <r>
      <rPr>
        <i/>
        <sz val="11"/>
        <color theme="1"/>
        <rFont val="Times New Roman"/>
        <family val="1"/>
      </rPr>
      <t>select only one</t>
    </r>
    <r>
      <rPr>
        <sz val="11"/>
        <color theme="1"/>
        <rFont val="Times New Roman"/>
        <family val="1"/>
      </rPr>
      <t>)</t>
    </r>
  </si>
  <si>
    <r>
      <t>ISED certification number</t>
    </r>
    <r>
      <rPr>
        <sz val="11"/>
        <color theme="1"/>
        <rFont val="Times New Roman"/>
        <family val="1"/>
      </rPr>
      <t>:</t>
    </r>
  </si>
  <si>
    <r>
      <t>For Modular Devices Only:
Host Model Number (</t>
    </r>
    <r>
      <rPr>
        <b/>
        <sz val="11"/>
        <color theme="1"/>
        <rFont val="Times New Roman"/>
        <family val="1"/>
      </rPr>
      <t>HMN</t>
    </r>
    <r>
      <rPr>
        <sz val="11"/>
        <color theme="1"/>
        <rFont val="Times New Roman"/>
        <family val="1"/>
      </rPr>
      <t>):</t>
    </r>
  </si>
  <si>
    <t>ISED Company Number:</t>
  </si>
  <si>
    <t>Signatures are best inserted into the pdf version using the pdf Sign features.</t>
  </si>
  <si>
    <t xml:space="preserve">Appendix D – Modular Approval Attestation </t>
  </si>
  <si>
    <t>PMN:</t>
  </si>
  <si>
    <t>FVIN:</t>
  </si>
  <si>
    <t>HMN:</t>
  </si>
  <si>
    <t>ISED Certification Number:</t>
  </si>
  <si>
    <t>HVIN:</t>
  </si>
  <si>
    <t>Modular Checklist/Information</t>
  </si>
  <si>
    <t xml:space="preserve">The radio elements shall have the radio frequency circuitry shielded. Physical/discrete and tuning capacitors may be located external to the shield, but shall be on the module assembly. </t>
  </si>
  <si>
    <t>If the module has modulation/data input(s), they shall be buffered in order to ensure that the module will comply with the requirements set out in the applicable Radio Standards Specification (RSS) under conditions of excessive data rates or over-modulation.</t>
  </si>
  <si>
    <t>The module shall have its own power supply regulation on the module itself. This is to ensure that the module will comply with the requirements set out in the applicable standard regardless of the design of the power supplying circuitry in the host product that houses the module.</t>
  </si>
  <si>
    <t>The module shall comply with the provisions for external power amplifiers and antennas detailed in the applicable RSS. The equipment certification application shall contain:</t>
  </si>
  <si>
    <t>The module shall be tested for compliance with the applicable standard in a stand-alone configuration (i.e. the module shall not be inside another product during testing).</t>
  </si>
  <si>
    <t>Applicant/Agent Name:</t>
  </si>
  <si>
    <t>Signed:</t>
  </si>
  <si>
    <t>Date:</t>
  </si>
  <si>
    <t>List on REL?</t>
  </si>
  <si>
    <t>802.11ax</t>
  </si>
  <si>
    <t>Submit pdf versions to the TCB application system - they can be combined into a single file to reduce file count.</t>
    <phoneticPr fontId="9" type="noConversion"/>
  </si>
  <si>
    <r>
      <t xml:space="preserve">      New Single Certification                             New Family Certification
      Existing Family (C1PC)                              Modifications </t>
    </r>
    <r>
      <rPr>
        <sz val="10"/>
        <color theme="1"/>
        <rFont val="Times New Roman"/>
        <family val="1"/>
      </rPr>
      <t>(C2PC, C3PC, C4PC)</t>
    </r>
    <r>
      <rPr>
        <sz val="11"/>
        <color theme="1"/>
        <rFont val="Times New Roman"/>
        <family val="1"/>
      </rPr>
      <t xml:space="preserve">
      Full Transfer of TAC                                 Multiple listing
      Partial Transfer of TAC                                 </t>
    </r>
  </si>
  <si>
    <t>If the Annex B form is also submitted as an excel sheet you do not need to enter the frequency / power information into the UL online application form</t>
  </si>
  <si>
    <t>Frequency (MHz)</t>
  </si>
  <si>
    <t>Min</t>
  </si>
  <si>
    <t>Max</t>
  </si>
  <si>
    <t>Distance (m)</t>
  </si>
  <si>
    <t>Emissions Designator</t>
  </si>
  <si>
    <t>844KF1D</t>
  </si>
  <si>
    <t>33.97 dBuV/m @3m</t>
  </si>
  <si>
    <t>Bluetooth</t>
  </si>
  <si>
    <t>2K26A1D</t>
  </si>
  <si>
    <t>32.69 dBuV/m @3m</t>
  </si>
  <si>
    <t>Level</t>
  </si>
  <si>
    <t>Units</t>
  </si>
  <si>
    <t>RSS 247</t>
  </si>
  <si>
    <t>28M4D1D</t>
  </si>
  <si>
    <t>58M4D1D</t>
  </si>
  <si>
    <t>87M8D1D</t>
  </si>
  <si>
    <t>244KGXW</t>
  </si>
  <si>
    <t>246KG7W</t>
  </si>
  <si>
    <t>4M14F9W</t>
  </si>
  <si>
    <t>244KG7W</t>
  </si>
  <si>
    <t>4M15F9W</t>
  </si>
  <si>
    <t>4M16F9W</t>
  </si>
  <si>
    <t>64.55 dBuV/m @3m</t>
  </si>
  <si>
    <t>64.55dBuV/m@3m</t>
  </si>
  <si>
    <t>-22.0dBm @3m</t>
  </si>
  <si>
    <t>GSM 850</t>
  </si>
  <si>
    <t>SAR:</t>
  </si>
  <si>
    <t>Row #</t>
  </si>
  <si>
    <t>Standard</t>
  </si>
  <si>
    <t>#</t>
  </si>
  <si>
    <t>Issue</t>
  </si>
  <si>
    <t>RSS 210</t>
  </si>
  <si>
    <t>RSS-247</t>
  </si>
  <si>
    <t>EMC:</t>
  </si>
  <si>
    <t>x</t>
  </si>
  <si>
    <t>RSS-132</t>
  </si>
  <si>
    <t>RSS-133</t>
  </si>
  <si>
    <t>RSS-139</t>
  </si>
  <si>
    <t>13M5W7D</t>
  </si>
  <si>
    <t>17M9W7D</t>
  </si>
  <si>
    <t>8M99G7D</t>
  </si>
  <si>
    <t>13M5G7D</t>
  </si>
  <si>
    <t>8M99W7D</t>
  </si>
  <si>
    <t>Bandwidth</t>
  </si>
  <si>
    <t>(kHz)</t>
  </si>
  <si>
    <t>Instructions:</t>
  </si>
  <si>
    <t>List power / bandwidth entries for all operating modes and then indicate in column P which entries are to be listed on REL / Certificate (TCB can also assist with this).</t>
  </si>
  <si>
    <t xml:space="preserve"> For each Wi-Fi band we only need list the channel bandwidth with the highest power and the channel with the widest 99% bandwidth for the OFDM modes in each band.</t>
  </si>
  <si>
    <t xml:space="preserve"> For each LTE band we only need list the channel bandwidth with the highest power and the channel with the widest 99% bandwidth for QPSK and QAM modulations.</t>
  </si>
  <si>
    <t>Applicant / Agent Signature:</t>
  </si>
  <si>
    <r>
      <t>To add rows:  Select one of the rows and copy; within the emissions section select the number of rows you want to add; right click and select "</t>
    </r>
    <r>
      <rPr>
        <b/>
        <sz val="11"/>
        <color theme="1"/>
        <rFont val="Calibri"/>
        <family val="2"/>
        <scheme val="minor"/>
      </rPr>
      <t>Insert Copied Cells</t>
    </r>
    <r>
      <rPr>
        <sz val="11"/>
        <color theme="1"/>
        <rFont val="Calibri"/>
        <family val="2"/>
        <scheme val="minor"/>
      </rPr>
      <t>"</t>
    </r>
  </si>
  <si>
    <t>Testing Laboratory CAB Identifier(s):</t>
  </si>
  <si>
    <t>Enter HMN here if applicable</t>
  </si>
  <si>
    <r>
      <t>i.</t>
    </r>
    <r>
      <rPr>
        <sz val="7"/>
        <color theme="1"/>
        <rFont val="Calibri"/>
        <family val="2"/>
        <scheme val="minor"/>
      </rPr>
      <t>  </t>
    </r>
    <r>
      <rPr>
        <sz val="11"/>
        <color theme="1"/>
        <rFont val="Calibri"/>
        <family val="2"/>
        <scheme val="minor"/>
      </rPr>
      <t>a detailed description of the configuration of highest antenna gain for each type of transmitting antenna for licence-exempt modules;</t>
    </r>
  </si>
  <si>
    <r>
      <t>ii.</t>
    </r>
    <r>
      <rPr>
        <sz val="7"/>
        <color theme="1"/>
        <rFont val="Calibri"/>
        <family val="2"/>
        <scheme val="minor"/>
      </rPr>
      <t xml:space="preserve">    </t>
    </r>
    <r>
      <rPr>
        <sz val="11"/>
        <color theme="1"/>
        <rFont val="Calibri"/>
        <family val="2"/>
        <scheme val="minor"/>
      </rPr>
      <t>the maximum transmitting antenna gain for licence modules; and</t>
    </r>
  </si>
  <si>
    <r>
      <t>iii.</t>
    </r>
    <r>
      <rPr>
        <sz val="7"/>
        <color theme="1"/>
        <rFont val="Calibri"/>
        <family val="2"/>
        <scheme val="minor"/>
      </rPr>
      <t xml:space="preserve">  </t>
    </r>
    <r>
      <rPr>
        <sz val="11"/>
        <color theme="1"/>
        <rFont val="Calibri"/>
        <family val="2"/>
        <scheme val="minor"/>
      </rPr>
      <t>a detailed description of the configuration of lowest antenna gain for each type of receiving antenna for Dynamic Frequency Selection (DFS) modules with removable antenna(s).</t>
    </r>
  </si>
  <si>
    <r>
      <t xml:space="preserve">The module complies or will comply with applicable RSS-102 exposure requirements in its </t>
    </r>
    <r>
      <rPr>
        <sz val="11"/>
        <color theme="1"/>
        <rFont val="Calibri"/>
        <family val="2"/>
        <scheme val="minor"/>
      </rPr>
      <t>intended configuration/integration in a host.</t>
    </r>
  </si>
  <si>
    <t>If a module(s) does NOT meet one or more of the above requirements, the applicant may request Limited Modular Approval (LMA). For LMA, provide details regarding why the above requirement(s) could not be met and state how control of the end product, into which the module will be installed, will be maintained by the applicant/manufacturer, such that full compliance of the end product is always ensured.</t>
  </si>
  <si>
    <r>
      <t xml:space="preserve">For </t>
    </r>
    <r>
      <rPr>
        <b/>
        <sz val="11.5"/>
        <color rgb="FF000000"/>
        <rFont val="Calibri"/>
        <family val="2"/>
        <scheme val="minor"/>
      </rPr>
      <t>Modular Approval</t>
    </r>
    <r>
      <rPr>
        <sz val="11.5"/>
        <color rgb="FF000000"/>
        <rFont val="Calibri"/>
        <family val="2"/>
        <scheme val="minor"/>
      </rPr>
      <t>, the module shall meet all the requirements listed below. Please check (</t>
    </r>
    <r>
      <rPr>
        <sz val="12"/>
        <rFont val="Wingdings"/>
        <charset val="2"/>
      </rPr>
      <t>þ</t>
    </r>
    <r>
      <rPr>
        <sz val="11.5"/>
        <color rgb="FF000000"/>
        <rFont val="Calibri"/>
        <family val="2"/>
        <scheme val="minor"/>
      </rPr>
      <t xml:space="preserve">) if the module complies with the stated requirement. </t>
    </r>
  </si>
  <si>
    <t>*** Equipment Specifcations (Line Entries) ***</t>
  </si>
  <si>
    <t>Low F</t>
  </si>
  <si>
    <t>Upper F</t>
  </si>
  <si>
    <t>type</t>
  </si>
  <si>
    <t>Designator</t>
  </si>
  <si>
    <t>Rule Part</t>
  </si>
  <si>
    <t>JBP</t>
  </si>
  <si>
    <t>15B</t>
  </si>
  <si>
    <t>CXX</t>
  </si>
  <si>
    <t>DSS</t>
  </si>
  <si>
    <t>15C</t>
  </si>
  <si>
    <t>NII</t>
  </si>
  <si>
    <t>15E</t>
  </si>
  <si>
    <t>DTS</t>
  </si>
  <si>
    <t>PCB</t>
  </si>
  <si>
    <t>PPM</t>
  </si>
  <si>
    <t>22H</t>
  </si>
  <si>
    <t>24E</t>
  </si>
  <si>
    <t>4M17F9W</t>
  </si>
  <si>
    <t>18M0G7D</t>
  </si>
  <si>
    <t>2M70G7D</t>
  </si>
  <si>
    <t>2M70W7D</t>
  </si>
  <si>
    <t>8M98G7D</t>
  </si>
  <si>
    <t>8M98W7D</t>
  </si>
  <si>
    <t>4M50G7D</t>
  </si>
  <si>
    <t>4M49W7D</t>
  </si>
  <si>
    <t>8M97G7D</t>
  </si>
  <si>
    <t>27</t>
  </si>
  <si>
    <t>13M4W7D</t>
  </si>
  <si>
    <t>13M4G7D</t>
  </si>
  <si>
    <t>8M96G7D</t>
  </si>
  <si>
    <t>90</t>
  </si>
  <si>
    <t>4M52G7D</t>
  </si>
  <si>
    <t>8M95G7D</t>
  </si>
  <si>
    <t>4M51G7D</t>
  </si>
  <si>
    <t>8M97W7D</t>
  </si>
  <si>
    <t>4M49G7D</t>
  </si>
  <si>
    <t>8M95W7D</t>
  </si>
  <si>
    <t>37M7G7D</t>
  </si>
  <si>
    <t>37M5W7D</t>
  </si>
  <si>
    <t>Frequency Range (MHz)</t>
  </si>
  <si>
    <t>RF Power (Watts)</t>
  </si>
  <si>
    <t>Frequency</t>
  </si>
  <si>
    <t>Tolerance</t>
  </si>
  <si>
    <t>Emissions</t>
  </si>
  <si>
    <t>Equipment Class</t>
  </si>
  <si>
    <t>Frequency Tolerance</t>
  </si>
  <si>
    <t>REQUIRED:  Enter FCC Rule part which should correspond to the equipment class used.</t>
  </si>
  <si>
    <t>REQUIRED: Equipment Class is required - for list of applicable classes at FCC site - click on link.</t>
  </si>
  <si>
    <t>REQUIRED for all transmitters and receivers: Enter upper and lower frequency in MHz.  If a single frequency device use the same frequency for both.  Leave blank for digital device line entry(ies).</t>
  </si>
  <si>
    <t>REQUIRED for transmitter devices that have a conducted or radiated power limit, not required for devices with a field strength limit.  Enter maximum power in Watts.</t>
  </si>
  <si>
    <t>Only for licensed transmitters - enter tolerance value in column E and type (ppm, %) in column F</t>
  </si>
  <si>
    <t>Only for licensed transmitters - enter the 7-character emissions designator in column G</t>
  </si>
  <si>
    <t>If you enter the details for an FCC filing and submit the form below as an Excel file the on-line applciation form only need include one line entry for each equipment class.</t>
  </si>
  <si>
    <t>ISED Applications</t>
  </si>
  <si>
    <t>FCC Applications</t>
  </si>
  <si>
    <t>Complete the FCC Line Entry Form sheet of this workbook</t>
  </si>
  <si>
    <t>If you submit the form as an Excel file the on-line applciation form only need include one line entry for each equipment class.</t>
  </si>
  <si>
    <t>DXX</t>
  </si>
  <si>
    <t>DSC</t>
  </si>
  <si>
    <t>For licensed modules typically conducted power is listed and grant conditions will then include limitations on antenna gain to comply with RF exposure / erp/eirp limits.</t>
  </si>
  <si>
    <t>For end user devices Part 22/24/27 power listed is the radiated power (eirp or erp as aplpicable).  For Part 90S the power should be conducted power</t>
  </si>
  <si>
    <t>W</t>
  </si>
  <si>
    <t>W (EIRP)</t>
  </si>
  <si>
    <t>W (ERP)</t>
  </si>
  <si>
    <t>dBm (EIRP)</t>
  </si>
  <si>
    <t>dBm (ERP)</t>
  </si>
  <si>
    <t>dBm/10MHz</t>
  </si>
  <si>
    <t>dBm/5MHz</t>
  </si>
  <si>
    <t>dBm/Ch BW</t>
  </si>
  <si>
    <t>dBm/MHz</t>
  </si>
  <si>
    <t>dBmV</t>
  </si>
  <si>
    <t>dBuA</t>
  </si>
  <si>
    <t>dBuV</t>
  </si>
  <si>
    <t>mV</t>
  </si>
  <si>
    <t>mW (EIRP)</t>
  </si>
  <si>
    <t>mW (ERP)</t>
  </si>
  <si>
    <t>uV</t>
  </si>
  <si>
    <r>
      <t xml:space="preserve">Radiated Power / Field strength
</t>
    </r>
    <r>
      <rPr>
        <i/>
        <sz val="10"/>
        <rFont val="Arial"/>
        <family val="2"/>
      </rPr>
      <t>(leave distance blank for eirp/erp)</t>
    </r>
  </si>
  <si>
    <r>
      <t xml:space="preserve">Conducted Power (W)
</t>
    </r>
    <r>
      <rPr>
        <i/>
        <sz val="10"/>
        <rFont val="Arial"/>
        <family val="2"/>
      </rPr>
      <t>(Conducted power only)</t>
    </r>
  </si>
  <si>
    <r>
      <t>Note:</t>
    </r>
    <r>
      <rPr>
        <i/>
        <sz val="12"/>
        <color theme="1"/>
        <rFont val="Calibri"/>
        <family val="2"/>
        <scheme val="minor"/>
      </rPr>
      <t xml:space="preserve"> For LTE and 802.11 modes the the entries to be listed on the REL for each band for each emission deisgnator type are the modes/bandwidths with highest power and widest bandwidth.</t>
    </r>
  </si>
  <si>
    <t>GSM 1900</t>
  </si>
  <si>
    <t>WCDMA Band 5</t>
  </si>
  <si>
    <r>
      <t xml:space="preserve">Spurious Level
</t>
    </r>
    <r>
      <rPr>
        <i/>
        <sz val="10"/>
        <rFont val="Arial"/>
        <family val="2"/>
      </rPr>
      <t>(include unit and distance)</t>
    </r>
  </si>
  <si>
    <t>PMN / HMN should copy from RSP 100 Annex A form tab of the excel file.</t>
  </si>
  <si>
    <t>Please submit this excel file with your application.  You can also print the excel file to pdf and sign to create your own Annex A/B forms.  These instructions do not print (are outside the print area)</t>
  </si>
  <si>
    <t>For  power/ field strength:</t>
  </si>
  <si>
    <t xml:space="preserve">Please use columns F and G to list the conducted output power values, in Watts, for bands / standards that have a conducted power limit. </t>
  </si>
  <si>
    <r>
      <t xml:space="preserve">For bands / standards with radiated limits (eirp, erp, field strength) list the maximum values in </t>
    </r>
    <r>
      <rPr>
        <b/>
        <sz val="11"/>
        <color theme="1"/>
        <rFont val="Calibri"/>
        <family val="2"/>
        <scheme val="minor"/>
      </rPr>
      <t>column I</t>
    </r>
    <r>
      <rPr>
        <sz val="11"/>
        <color theme="1"/>
        <rFont val="Calibri"/>
        <family val="2"/>
        <scheme val="minor"/>
      </rPr>
      <t>, select appropriate units from the drop down values in column J and for field strength measurements include the distance in column K.  A distance is not required for eirp/erp values.</t>
    </r>
  </si>
  <si>
    <t>Please complete the Annex A and B forms and create pdfs of the individual sheets</t>
  </si>
  <si>
    <t>If additional Annex B line entries are needed copy and then insert paste the rows.  Refer to that tab of the excel file for additional instructions.</t>
  </si>
  <si>
    <t>WPT</t>
  </si>
  <si>
    <t>RSS-216</t>
  </si>
  <si>
    <t>12K0A1D</t>
  </si>
  <si>
    <t>1M05F1D</t>
  </si>
  <si>
    <t>LTE Band 5</t>
  </si>
  <si>
    <t/>
  </si>
  <si>
    <t>1M10G7W</t>
  </si>
  <si>
    <t>-50.85 dBm @3m</t>
  </si>
  <si>
    <t>1M10D7W</t>
  </si>
  <si>
    <t>2M70G7W</t>
  </si>
  <si>
    <t>2M70D7W</t>
  </si>
  <si>
    <t>4M51G7W</t>
  </si>
  <si>
    <t>4M50D7W</t>
  </si>
  <si>
    <t>8M99G7W</t>
  </si>
  <si>
    <t>8M97D7W</t>
  </si>
  <si>
    <t>5G NR n5</t>
  </si>
  <si>
    <t>4M50G7W</t>
  </si>
  <si>
    <t>4M48D7W</t>
  </si>
  <si>
    <t>9M00G7W</t>
  </si>
  <si>
    <t>9M01D7W</t>
  </si>
  <si>
    <t>13M5G7W</t>
  </si>
  <si>
    <t>13M4D7W</t>
  </si>
  <si>
    <t>17M8G7W</t>
  </si>
  <si>
    <t>17M9D7W</t>
  </si>
  <si>
    <t>LTE B7</t>
  </si>
  <si>
    <t>4M51D7W</t>
  </si>
  <si>
    <t>8M98G7W</t>
  </si>
  <si>
    <t>8M99D7W</t>
  </si>
  <si>
    <t>13M5D7W</t>
  </si>
  <si>
    <t>17M9G7W</t>
  </si>
  <si>
    <t>18M0D7W</t>
  </si>
  <si>
    <t>5G NR n7</t>
  </si>
  <si>
    <t>4M48G7W</t>
  </si>
  <si>
    <t>8M95G7W</t>
  </si>
  <si>
    <t>13M4G7W</t>
  </si>
  <si>
    <t>22M9G7W</t>
  </si>
  <si>
    <t>22M9D7W</t>
  </si>
  <si>
    <t>28M7G7W</t>
  </si>
  <si>
    <t>28M6D7W</t>
  </si>
  <si>
    <t>32M2G7W</t>
  </si>
  <si>
    <t>32M1D7W</t>
  </si>
  <si>
    <t>38M7G7W</t>
  </si>
  <si>
    <t>38M5D7W</t>
  </si>
  <si>
    <t>LTE B12</t>
  </si>
  <si>
    <t>1M09G7W</t>
  </si>
  <si>
    <t>1M09D7W</t>
  </si>
  <si>
    <t>8M97G7W</t>
  </si>
  <si>
    <t>5G NR n12</t>
  </si>
  <si>
    <t>8M98D7W</t>
  </si>
  <si>
    <t>4M47D7W</t>
  </si>
  <si>
    <t>8M96D7W</t>
  </si>
  <si>
    <t>WCDMA Band 2</t>
  </si>
  <si>
    <t>WCDMA Band 4</t>
  </si>
  <si>
    <t>4.5 dBuA/m @3m</t>
  </si>
  <si>
    <t xml:space="preserve">Technology &amp; 3GPP Band </t>
  </si>
  <si>
    <r>
      <t xml:space="preserve">For </t>
    </r>
    <r>
      <rPr>
        <b/>
        <sz val="11"/>
        <color theme="1"/>
        <rFont val="Calibri"/>
        <family val="2"/>
        <scheme val="minor"/>
      </rPr>
      <t>column B</t>
    </r>
    <r>
      <rPr>
        <sz val="11"/>
        <color theme="1"/>
        <rFont val="Calibri"/>
        <family val="2"/>
        <scheme val="minor"/>
      </rPr>
      <t xml:space="preserve"> (technology and band) please indicate technology (such as LTE, 5GNR, Bluetooth LE etc). </t>
    </r>
    <r>
      <rPr>
        <b/>
        <sz val="11"/>
        <color theme="1"/>
        <rFont val="Calibri"/>
        <family val="2"/>
        <scheme val="minor"/>
      </rPr>
      <t>For cellular please list the 3GPP band</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</si>
</sst>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409]mmmm\ d\,\ yyyy;@"/>
  </numFmts>
  <fonts count="48">
    <font>
      <sz val="11"/>
      <color theme="1"/>
      <name val="Calibri"/>
      <family val="2"/>
      <charset val="136"/>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sz val="11"/>
      <color theme="1"/>
      <name val="Times New Roman"/>
      <family val="1"/>
    </font>
    <font>
      <sz val="10.5"/>
      <color theme="1"/>
      <name val="Times New Roman"/>
      <family val="1"/>
    </font>
    <font>
      <sz val="7"/>
      <color theme="1"/>
      <name val="Times New Roman"/>
      <family val="1"/>
    </font>
    <font>
      <sz val="9"/>
      <name val="Calibri"/>
      <family val="2"/>
      <charset val="136"/>
      <scheme val="minor"/>
    </font>
    <font>
      <sz val="8"/>
      <color rgb="FF000000"/>
      <name val="Tahoma"/>
      <family val="2"/>
    </font>
    <font>
      <b/>
      <sz val="15"/>
      <color theme="3"/>
      <name val="Calibri"/>
      <family val="2"/>
      <scheme val="minor"/>
    </font>
    <font>
      <b/>
      <sz val="11"/>
      <color theme="1"/>
      <name val="Calibri"/>
      <family val="2"/>
      <scheme val="minor"/>
    </font>
    <font>
      <b/>
      <sz val="14"/>
      <name val="Times New Roman"/>
      <family val="1"/>
    </font>
    <font>
      <b/>
      <sz val="12"/>
      <color theme="1"/>
      <name val="Calibri"/>
      <family val="2"/>
      <scheme val="minor"/>
    </font>
    <font>
      <b/>
      <sz val="12"/>
      <color theme="1"/>
      <name val="Calibri"/>
      <family val="1"/>
      <charset val="136"/>
      <scheme val="minor"/>
    </font>
    <font>
      <sz val="12"/>
      <color theme="1"/>
      <name val="Calibri"/>
      <family val="2"/>
      <scheme val="minor"/>
    </font>
    <font>
      <b/>
      <i/>
      <sz val="12"/>
      <color theme="1"/>
      <name val="Calibri"/>
      <family val="2"/>
      <scheme val="minor"/>
    </font>
    <font>
      <i/>
      <sz val="12"/>
      <color theme="1"/>
      <name val="Calibri"/>
      <family val="2"/>
      <scheme val="minor"/>
    </font>
    <font>
      <sz val="11"/>
      <name val="Calibri"/>
      <family val="2"/>
      <scheme val="minor"/>
    </font>
    <font>
      <i/>
      <sz val="11"/>
      <name val="Calibri"/>
      <family val="2"/>
      <scheme val="minor"/>
    </font>
    <font>
      <sz val="8"/>
      <color theme="1"/>
      <name val="Times New Roman"/>
      <family val="1"/>
    </font>
    <font>
      <b/>
      <sz val="14"/>
      <color theme="1"/>
      <name val="Calibri"/>
      <family val="2"/>
      <scheme val="minor"/>
    </font>
    <font>
      <sz val="9"/>
      <color theme="1"/>
      <name val="Calibri"/>
      <family val="2"/>
      <scheme val="minor"/>
    </font>
    <font>
      <i/>
      <sz val="11"/>
      <color theme="1"/>
      <name val="Times New Roman"/>
      <family val="1"/>
    </font>
    <font>
      <b/>
      <sz val="11"/>
      <color theme="1"/>
      <name val="Times New Roman"/>
      <family val="1"/>
    </font>
    <font>
      <sz val="10"/>
      <color theme="1"/>
      <name val="Times New Roman"/>
      <family val="1"/>
    </font>
    <font>
      <b/>
      <sz val="10"/>
      <name val="Arial"/>
      <family val="2"/>
    </font>
    <font>
      <sz val="10"/>
      <name val="Arial"/>
      <family val="2"/>
    </font>
    <font>
      <u/>
      <sz val="11"/>
      <color theme="10"/>
      <name val="Calibri"/>
      <family val="2"/>
      <charset val="136"/>
      <scheme val="minor"/>
    </font>
    <font>
      <b/>
      <sz val="9"/>
      <name val="Arial"/>
      <family val="2"/>
    </font>
    <font>
      <b/>
      <u/>
      <sz val="16"/>
      <color theme="1"/>
      <name val="Calibri"/>
      <family val="2"/>
      <scheme val="minor"/>
    </font>
    <font>
      <b/>
      <u/>
      <sz val="11"/>
      <color theme="1"/>
      <name val="Calibri"/>
      <family val="2"/>
      <scheme val="minor"/>
    </font>
    <font>
      <b/>
      <sz val="13"/>
      <name val="Calibri"/>
      <family val="2"/>
      <scheme val="minor"/>
    </font>
    <font>
      <sz val="13"/>
      <name val="Calibri"/>
      <family val="2"/>
      <scheme val="minor"/>
    </font>
    <font>
      <sz val="11.5"/>
      <name val="Calibri"/>
      <family val="2"/>
      <scheme val="minor"/>
    </font>
    <font>
      <sz val="11.5"/>
      <color rgb="FF000000"/>
      <name val="Calibri"/>
      <family val="2"/>
      <scheme val="minor"/>
    </font>
    <font>
      <b/>
      <sz val="11.5"/>
      <color rgb="FF000000"/>
      <name val="Calibri"/>
      <family val="2"/>
      <scheme val="minor"/>
    </font>
    <font>
      <sz val="14"/>
      <name val="Calibri"/>
      <family val="2"/>
      <scheme val="minor"/>
    </font>
    <font>
      <sz val="11"/>
      <color rgb="FF000000"/>
      <name val="Calibri"/>
      <family val="2"/>
      <scheme val="minor"/>
    </font>
    <font>
      <sz val="7"/>
      <color theme="1"/>
      <name val="Calibri"/>
      <family val="2"/>
      <scheme val="minor"/>
    </font>
    <font>
      <b/>
      <sz val="11"/>
      <name val="Calibri"/>
      <family val="2"/>
      <scheme val="minor"/>
    </font>
    <font>
      <sz val="12"/>
      <name val="Wingdings"/>
      <charset val="2"/>
    </font>
    <font>
      <sz val="11"/>
      <name val="Calibri"/>
      <family val="2"/>
    </font>
    <font>
      <b/>
      <sz val="9"/>
      <name val="Times New Roman"/>
      <family val="1"/>
    </font>
    <font>
      <b/>
      <u/>
      <sz val="12"/>
      <color theme="1"/>
      <name val="Calibri"/>
      <family val="2"/>
      <scheme val="minor"/>
    </font>
    <font>
      <i/>
      <sz val="10"/>
      <name val="Arial"/>
      <family val="2"/>
    </font>
    <font>
      <sz val="8"/>
      <name val="Calibri"/>
      <family val="2"/>
      <charset val="136"/>
      <scheme val="minor"/>
    </font>
  </fonts>
  <fills count="10">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alignment vertical="center"/>
    </xf>
    <xf numFmtId="0" fontId="4" fillId="0" borderId="0"/>
    <xf numFmtId="0" fontId="29" fillId="0" borderId="0" applyNumberFormat="0" applyFill="0" applyBorder="0" applyAlignment="0" applyProtection="0">
      <alignment vertical="center"/>
    </xf>
    <xf numFmtId="0" fontId="1" fillId="0" borderId="0"/>
    <xf numFmtId="0" fontId="1" fillId="0" borderId="0"/>
  </cellStyleXfs>
  <cellXfs count="283">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7" xfId="0" applyBorder="1">
      <alignment vertical="center"/>
    </xf>
    <xf numFmtId="0" fontId="4" fillId="0" borderId="0" xfId="1" applyAlignment="1">
      <alignment vertical="center" wrapText="1"/>
    </xf>
    <xf numFmtId="0" fontId="4" fillId="0" borderId="0" xfId="1" applyAlignment="1">
      <alignment horizontal="center" vertical="center" wrapText="1"/>
    </xf>
    <xf numFmtId="0" fontId="21" fillId="0" borderId="0" xfId="1" applyFont="1" applyAlignment="1">
      <alignment horizontal="center" vertical="center"/>
    </xf>
    <xf numFmtId="0" fontId="4" fillId="0" borderId="0" xfId="1"/>
    <xf numFmtId="49" fontId="6" fillId="0" borderId="6" xfId="0" applyNumberFormat="1" applyFont="1" applyBorder="1" applyAlignment="1">
      <alignment vertical="center" wrapText="1"/>
    </xf>
    <xf numFmtId="49" fontId="6" fillId="0" borderId="6" xfId="0" applyNumberFormat="1" applyFont="1" applyBorder="1" applyAlignment="1">
      <alignment horizontal="left" vertical="center" wrapText="1" indent="1"/>
    </xf>
    <xf numFmtId="49" fontId="6" fillId="0" borderId="0" xfId="0" applyNumberFormat="1" applyFont="1" applyAlignment="1">
      <alignment horizontal="center" vertical="center"/>
    </xf>
    <xf numFmtId="49" fontId="0" fillId="0" borderId="0" xfId="0" applyNumberFormat="1">
      <alignment vertical="center"/>
    </xf>
    <xf numFmtId="0" fontId="16" fillId="0" borderId="0" xfId="0" applyFont="1">
      <alignment vertical="center"/>
    </xf>
    <xf numFmtId="0" fontId="16" fillId="0" borderId="0" xfId="0" applyFont="1" applyAlignment="1">
      <alignment horizontal="left" vertical="center" indent="2"/>
    </xf>
    <xf numFmtId="49" fontId="6" fillId="0" borderId="17" xfId="0" applyNumberFormat="1" applyFont="1" applyBorder="1" applyAlignment="1">
      <alignment horizontal="right" vertical="center" wrapText="1"/>
    </xf>
    <xf numFmtId="49" fontId="6" fillId="0" borderId="43" xfId="0" applyNumberFormat="1" applyFont="1" applyBorder="1" applyAlignment="1">
      <alignment horizontal="right" vertical="center" wrapText="1"/>
    </xf>
    <xf numFmtId="49" fontId="6" fillId="0" borderId="19" xfId="0" applyNumberFormat="1" applyFont="1" applyBorder="1" applyAlignment="1">
      <alignment horizontal="center" vertical="center" wrapText="1"/>
    </xf>
    <xf numFmtId="49" fontId="7" fillId="0" borderId="46" xfId="0" applyNumberFormat="1" applyFont="1" applyBorder="1">
      <alignment vertical="center"/>
    </xf>
    <xf numFmtId="49" fontId="6" fillId="0" borderId="19" xfId="0" applyNumberFormat="1" applyFont="1" applyBorder="1" applyAlignment="1">
      <alignment horizontal="left" vertical="center" wrapText="1"/>
    </xf>
    <xf numFmtId="49" fontId="6" fillId="0" borderId="45" xfId="0" applyNumberFormat="1" applyFont="1" applyBorder="1" applyAlignment="1">
      <alignment horizontal="left" vertical="center" wrapText="1"/>
    </xf>
    <xf numFmtId="49" fontId="6" fillId="0" borderId="48" xfId="0" applyNumberFormat="1" applyFont="1" applyBorder="1" applyAlignment="1">
      <alignment vertical="center" wrapText="1"/>
    </xf>
    <xf numFmtId="0" fontId="3" fillId="0" borderId="0" xfId="1" applyFont="1" applyAlignment="1">
      <alignment horizontal="left" vertical="center" wrapText="1"/>
    </xf>
    <xf numFmtId="0" fontId="27" fillId="3" borderId="27" xfId="0" applyFont="1" applyFill="1" applyBorder="1" applyAlignment="1">
      <alignment horizontal="center" vertical="center" wrapText="1"/>
    </xf>
    <xf numFmtId="0" fontId="27" fillId="4" borderId="27" xfId="0" applyFont="1" applyFill="1" applyBorder="1" applyAlignment="1">
      <alignment horizontal="center" vertical="center"/>
    </xf>
    <xf numFmtId="0" fontId="27" fillId="5" borderId="27" xfId="0" applyFont="1" applyFill="1" applyBorder="1" applyAlignment="1">
      <alignment horizontal="center" vertical="center"/>
    </xf>
    <xf numFmtId="0" fontId="3" fillId="0" borderId="27" xfId="1" applyFont="1" applyBorder="1" applyAlignment="1">
      <alignment horizontal="left" vertical="center" wrapText="1"/>
    </xf>
    <xf numFmtId="0" fontId="3" fillId="0" borderId="27" xfId="1" applyFont="1" applyBorder="1" applyAlignment="1">
      <alignment horizontal="center" vertical="center" wrapText="1"/>
    </xf>
    <xf numFmtId="0" fontId="2" fillId="0" borderId="27" xfId="1" applyFont="1" applyBorder="1" applyAlignment="1">
      <alignment horizontal="center" vertical="center" wrapText="1"/>
    </xf>
    <xf numFmtId="49" fontId="16" fillId="0" borderId="27" xfId="1" applyNumberFormat="1" applyFont="1" applyBorder="1" applyAlignment="1">
      <alignment horizontal="right" vertical="center" wrapText="1" indent="1"/>
    </xf>
    <xf numFmtId="49" fontId="16" fillId="0" borderId="36" xfId="1" applyNumberFormat="1" applyFont="1" applyBorder="1" applyAlignment="1">
      <alignment horizontal="right" vertical="center" wrapText="1" indent="1"/>
    </xf>
    <xf numFmtId="0" fontId="27" fillId="6" borderId="27" xfId="0" applyFont="1" applyFill="1" applyBorder="1" applyAlignment="1">
      <alignment horizontal="center" vertical="center"/>
    </xf>
    <xf numFmtId="0" fontId="23" fillId="0" borderId="0" xfId="1" applyFont="1" applyAlignment="1">
      <alignment horizontal="center" vertical="center" wrapText="1"/>
    </xf>
    <xf numFmtId="0" fontId="3" fillId="0" borderId="0" xfId="1" applyFont="1" applyAlignment="1">
      <alignment horizontal="center" vertical="center" wrapText="1"/>
    </xf>
    <xf numFmtId="0" fontId="2" fillId="0" borderId="0" xfId="1" applyFont="1" applyAlignment="1">
      <alignment horizontal="center" vertical="center" wrapText="1"/>
    </xf>
    <xf numFmtId="0" fontId="4" fillId="0" borderId="11" xfId="1" applyBorder="1" applyAlignment="1">
      <alignment vertical="center" wrapText="1"/>
    </xf>
    <xf numFmtId="0" fontId="23" fillId="0" borderId="26" xfId="1" applyFont="1" applyBorder="1" applyAlignment="1">
      <alignment horizontal="center" vertical="center" wrapText="1"/>
    </xf>
    <xf numFmtId="0" fontId="27" fillId="3" borderId="22" xfId="0" applyFont="1" applyFill="1" applyBorder="1" applyAlignment="1">
      <alignment horizontal="center" vertical="center"/>
    </xf>
    <xf numFmtId="0" fontId="2" fillId="0" borderId="0" xfId="1" applyFont="1" applyAlignment="1">
      <alignment horizontal="left" vertical="center"/>
    </xf>
    <xf numFmtId="0" fontId="31" fillId="0" borderId="0" xfId="1" applyFont="1" applyAlignment="1">
      <alignment vertical="center" wrapText="1"/>
    </xf>
    <xf numFmtId="0" fontId="3" fillId="0" borderId="35" xfId="1" applyFont="1" applyBorder="1" applyAlignment="1">
      <alignment horizontal="center" vertical="center"/>
    </xf>
    <xf numFmtId="0" fontId="3" fillId="0" borderId="35" xfId="1" applyFont="1" applyBorder="1" applyAlignment="1">
      <alignment horizontal="center" vertical="center" wrapText="1"/>
    </xf>
    <xf numFmtId="0" fontId="14" fillId="0" borderId="0" xfId="1" applyFont="1" applyAlignment="1">
      <alignment vertical="center" wrapText="1"/>
    </xf>
    <xf numFmtId="0" fontId="17" fillId="0" borderId="0" xfId="1" applyFont="1" applyAlignment="1">
      <alignment vertical="center" wrapText="1"/>
    </xf>
    <xf numFmtId="0" fontId="27" fillId="3" borderId="44" xfId="0" applyFont="1" applyFill="1" applyBorder="1" applyAlignment="1">
      <alignment horizontal="center" vertical="center"/>
    </xf>
    <xf numFmtId="0" fontId="2" fillId="0" borderId="0" xfId="0" applyFont="1">
      <alignment vertical="center"/>
    </xf>
    <xf numFmtId="0" fontId="35" fillId="0" borderId="4" xfId="0" applyFont="1" applyBorder="1" applyAlignment="1">
      <alignment horizontal="right" vertical="center" wrapText="1"/>
    </xf>
    <xf numFmtId="0" fontId="35" fillId="0" borderId="5" xfId="0" applyFont="1" applyBorder="1" applyAlignment="1">
      <alignment horizontal="left" vertical="center" wrapText="1"/>
    </xf>
    <xf numFmtId="0" fontId="35" fillId="0" borderId="5" xfId="0" applyFont="1" applyBorder="1" applyAlignment="1">
      <alignment horizontal="right" vertical="center" wrapText="1"/>
    </xf>
    <xf numFmtId="0" fontId="34" fillId="0" borderId="5" xfId="0" applyFont="1" applyBorder="1" applyAlignment="1">
      <alignment horizontal="left" vertical="center" wrapText="1"/>
    </xf>
    <xf numFmtId="0" fontId="34" fillId="0" borderId="0" xfId="0" applyFont="1" applyAlignment="1">
      <alignment horizontal="center" vertical="center"/>
    </xf>
    <xf numFmtId="0" fontId="38" fillId="0" borderId="4" xfId="0" applyFont="1" applyBorder="1" applyAlignment="1">
      <alignment horizontal="center" vertical="center" wrapText="1"/>
    </xf>
    <xf numFmtId="0" fontId="0" fillId="0" borderId="0" xfId="0" applyAlignment="1">
      <alignment horizontal="center" vertical="center"/>
    </xf>
    <xf numFmtId="0" fontId="28" fillId="0" borderId="27" xfId="0" applyFont="1" applyBorder="1" applyAlignment="1" applyProtection="1">
      <alignment wrapText="1"/>
      <protection locked="0"/>
    </xf>
    <xf numFmtId="0" fontId="28" fillId="0" borderId="27" xfId="0" applyFont="1" applyBorder="1" applyAlignment="1">
      <alignment horizontal="center" vertical="center"/>
    </xf>
    <xf numFmtId="0" fontId="28" fillId="0" borderId="27" xfId="0" applyFont="1" applyBorder="1" applyAlignment="1" applyProtection="1">
      <alignment horizontal="center"/>
      <protection locked="0"/>
    </xf>
    <xf numFmtId="0" fontId="43" fillId="0" borderId="27" xfId="0" applyFont="1" applyBorder="1" applyAlignment="1">
      <alignment horizontal="center" vertical="center"/>
    </xf>
    <xf numFmtId="0" fontId="28" fillId="0" borderId="27" xfId="0" applyFont="1" applyBorder="1" applyAlignment="1" applyProtection="1">
      <protection locked="0"/>
    </xf>
    <xf numFmtId="0" fontId="44" fillId="0" borderId="27" xfId="0" applyFont="1" applyBorder="1" applyAlignment="1">
      <alignment horizontal="center" vertical="center" wrapText="1"/>
    </xf>
    <xf numFmtId="49" fontId="28" fillId="0" borderId="27" xfId="0" applyNumberFormat="1" applyFont="1" applyBorder="1" applyAlignment="1" applyProtection="1">
      <alignment horizontal="center"/>
      <protection locked="0"/>
    </xf>
    <xf numFmtId="0" fontId="0" fillId="0" borderId="27" xfId="0" applyBorder="1">
      <alignment vertical="center"/>
    </xf>
    <xf numFmtId="0" fontId="0" fillId="0" borderId="27" xfId="0" applyBorder="1" applyAlignment="1">
      <alignment horizontal="center" vertical="center"/>
    </xf>
    <xf numFmtId="0" fontId="27" fillId="8" borderId="27" xfId="0" applyFont="1" applyFill="1" applyBorder="1" applyAlignment="1">
      <alignment horizontal="center"/>
    </xf>
    <xf numFmtId="49" fontId="27" fillId="8" borderId="27" xfId="0" applyNumberFormat="1" applyFont="1" applyFill="1" applyBorder="1" applyAlignment="1">
      <alignment horizontal="center"/>
    </xf>
    <xf numFmtId="0" fontId="27" fillId="4" borderId="27" xfId="0" applyFont="1" applyFill="1" applyBorder="1" applyAlignment="1">
      <alignment horizontal="center"/>
    </xf>
    <xf numFmtId="0" fontId="27" fillId="4" borderId="27" xfId="0" applyFont="1" applyFill="1" applyBorder="1" applyAlignment="1"/>
    <xf numFmtId="0" fontId="0" fillId="0" borderId="0" xfId="0" applyAlignment="1">
      <alignment horizontal="left" vertical="center"/>
    </xf>
    <xf numFmtId="0" fontId="12" fillId="0" borderId="0" xfId="0" applyFont="1">
      <alignment vertical="center"/>
    </xf>
    <xf numFmtId="0" fontId="45" fillId="0" borderId="0" xfId="0" applyFont="1">
      <alignment vertical="center"/>
    </xf>
    <xf numFmtId="0" fontId="0" fillId="0" borderId="0" xfId="0" applyAlignment="1">
      <alignment horizontal="left" vertical="center" indent="2"/>
    </xf>
    <xf numFmtId="0" fontId="13" fillId="0" borderId="0" xfId="0" applyFont="1" applyAlignment="1">
      <alignment horizontal="center" vertical="center"/>
    </xf>
    <xf numFmtId="49" fontId="6" fillId="0" borderId="43" xfId="0" applyNumberFormat="1" applyFont="1" applyBorder="1" applyAlignment="1">
      <alignment horizontal="right" vertical="center" wrapText="1"/>
    </xf>
    <xf numFmtId="49" fontId="6" fillId="0" borderId="46" xfId="0" applyNumberFormat="1" applyFont="1" applyBorder="1" applyAlignment="1">
      <alignment horizontal="right" vertical="center" wrapText="1"/>
    </xf>
    <xf numFmtId="49" fontId="6" fillId="0" borderId="44" xfId="0" applyNumberFormat="1" applyFont="1" applyBorder="1" applyAlignment="1">
      <alignment horizontal="left" vertical="center" wrapText="1"/>
    </xf>
    <xf numFmtId="49" fontId="6" fillId="0" borderId="45" xfId="0" applyNumberFormat="1" applyFont="1" applyBorder="1" applyAlignment="1">
      <alignment horizontal="left" vertical="center" wrapText="1"/>
    </xf>
    <xf numFmtId="49" fontId="6" fillId="0" borderId="47" xfId="0" applyNumberFormat="1" applyFont="1" applyBorder="1" applyAlignment="1">
      <alignment horizontal="left" vertical="center" wrapText="1"/>
    </xf>
    <xf numFmtId="49" fontId="6" fillId="0" borderId="48" xfId="0" applyNumberFormat="1" applyFont="1" applyBorder="1" applyAlignment="1">
      <alignment horizontal="left" vertical="center" wrapText="1"/>
    </xf>
    <xf numFmtId="49" fontId="0" fillId="0" borderId="0" xfId="0" applyNumberFormat="1" applyAlignment="1">
      <alignment horizontal="center" vertical="center"/>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18"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6" fillId="0" borderId="17" xfId="0" applyNumberFormat="1" applyFont="1" applyBorder="1" applyAlignment="1">
      <alignment horizontal="right" vertical="center" wrapText="1"/>
    </xf>
    <xf numFmtId="49" fontId="6" fillId="0" borderId="19" xfId="0" applyNumberFormat="1" applyFont="1" applyBorder="1" applyAlignment="1">
      <alignment horizontal="center"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vertical="center" wrapText="1"/>
    </xf>
    <xf numFmtId="49" fontId="6" fillId="0" borderId="8"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8" xfId="0" applyNumberFormat="1" applyFont="1" applyBorder="1" applyAlignment="1">
      <alignment horizontal="right" vertical="center" wrapText="1"/>
    </xf>
    <xf numFmtId="49" fontId="6" fillId="0" borderId="6" xfId="0" applyNumberFormat="1" applyFont="1" applyBorder="1" applyAlignment="1">
      <alignment horizontal="right" vertical="center" wrapText="1"/>
    </xf>
    <xf numFmtId="49" fontId="6" fillId="0" borderId="15"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15" xfId="0" applyNumberFormat="1" applyFont="1" applyBorder="1" applyAlignment="1">
      <alignment horizontal="right" vertical="center" wrapText="1" indent="1"/>
    </xf>
    <xf numFmtId="49" fontId="6" fillId="0" borderId="6" xfId="0" applyNumberFormat="1" applyFont="1" applyBorder="1" applyAlignment="1">
      <alignment horizontal="right" vertical="center" wrapText="1" indent="1"/>
    </xf>
    <xf numFmtId="49" fontId="6" fillId="0" borderId="4" xfId="0" applyNumberFormat="1" applyFont="1" applyBorder="1" applyAlignment="1">
      <alignment horizontal="right" vertical="center" wrapText="1" indent="1"/>
    </xf>
    <xf numFmtId="49" fontId="6" fillId="0" borderId="15" xfId="0" applyNumberFormat="1" applyFont="1" applyBorder="1" applyAlignment="1">
      <alignment horizontal="right" vertical="center" wrapText="1"/>
    </xf>
    <xf numFmtId="49" fontId="6" fillId="0" borderId="4" xfId="0" applyNumberFormat="1" applyFont="1" applyBorder="1" applyAlignment="1">
      <alignment horizontal="right" vertical="center" wrapText="1"/>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49" fontId="6" fillId="0" borderId="0" xfId="0" applyNumberFormat="1" applyFont="1" applyAlignment="1">
      <alignment horizontal="left" vertical="center" wrapText="1"/>
    </xf>
    <xf numFmtId="49" fontId="6" fillId="0" borderId="7" xfId="0" applyNumberFormat="1" applyFont="1" applyBorder="1" applyAlignment="1">
      <alignment horizontal="left" vertical="center" wrapText="1"/>
    </xf>
    <xf numFmtId="166" fontId="6" fillId="0" borderId="12" xfId="0" applyNumberFormat="1" applyFont="1" applyBorder="1" applyAlignment="1">
      <alignment horizontal="left" vertical="center" wrapText="1"/>
    </xf>
    <xf numFmtId="166" fontId="6" fillId="0" borderId="13" xfId="0" applyNumberFormat="1" applyFont="1" applyBorder="1" applyAlignment="1">
      <alignment horizontal="left" vertical="center" wrapText="1"/>
    </xf>
    <xf numFmtId="166" fontId="6" fillId="0" borderId="14" xfId="0" applyNumberFormat="1" applyFont="1" applyBorder="1" applyAlignment="1">
      <alignment horizontal="left" vertical="center" wrapText="1"/>
    </xf>
    <xf numFmtId="166" fontId="6" fillId="0" borderId="11" xfId="0" applyNumberFormat="1" applyFont="1" applyBorder="1" applyAlignment="1">
      <alignment horizontal="left" vertical="center" wrapText="1"/>
    </xf>
    <xf numFmtId="166" fontId="6" fillId="0" borderId="0" xfId="0" applyNumberFormat="1" applyFont="1" applyAlignment="1">
      <alignment horizontal="left" vertical="center" wrapText="1"/>
    </xf>
    <xf numFmtId="166" fontId="6" fillId="0" borderId="7" xfId="0" applyNumberFormat="1" applyFont="1" applyBorder="1" applyAlignment="1">
      <alignment horizontal="left" vertical="center" wrapText="1"/>
    </xf>
    <xf numFmtId="166" fontId="6" fillId="0" borderId="10" xfId="0" applyNumberFormat="1" applyFont="1" applyBorder="1" applyAlignment="1">
      <alignment horizontal="left" vertical="center" wrapText="1"/>
    </xf>
    <xf numFmtId="166" fontId="6" fillId="0" borderId="9" xfId="0" applyNumberFormat="1" applyFont="1" applyBorder="1" applyAlignment="1">
      <alignment horizontal="left" vertical="center" wrapText="1"/>
    </xf>
    <xf numFmtId="166" fontId="6" fillId="0" borderId="5" xfId="0" applyNumberFormat="1"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49" fontId="6" fillId="0" borderId="18" xfId="0" applyNumberFormat="1" applyFont="1" applyBorder="1" applyAlignment="1">
      <alignment horizontal="center" vertical="center" wrapText="1"/>
    </xf>
    <xf numFmtId="0" fontId="6" fillId="0" borderId="11"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49" fontId="24" fillId="0" borderId="10" xfId="0" applyNumberFormat="1" applyFont="1" applyBorder="1" applyAlignment="1">
      <alignment horizontal="center" vertical="top" wrapText="1"/>
    </xf>
    <xf numFmtId="49" fontId="24" fillId="0" borderId="52" xfId="0" applyNumberFormat="1" applyFont="1" applyBorder="1" applyAlignment="1">
      <alignment horizontal="center" vertical="top" wrapText="1"/>
    </xf>
    <xf numFmtId="49" fontId="6" fillId="0" borderId="50"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4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2" xfId="0" applyNumberFormat="1" applyFont="1" applyBorder="1" applyAlignment="1">
      <alignment horizontal="center" vertical="top" wrapText="1"/>
    </xf>
    <xf numFmtId="49" fontId="6" fillId="0" borderId="51" xfId="0" applyNumberFormat="1" applyFont="1" applyBorder="1" applyAlignment="1">
      <alignment horizontal="center" vertical="top" wrapText="1"/>
    </xf>
    <xf numFmtId="0" fontId="16" fillId="0" borderId="16" xfId="1" applyFont="1" applyBorder="1" applyAlignment="1">
      <alignment horizontal="right" vertical="center" wrapText="1"/>
    </xf>
    <xf numFmtId="0" fontId="15" fillId="0" borderId="26" xfId="1" applyFont="1" applyBorder="1" applyAlignment="1">
      <alignment horizontal="right" vertical="center" wrapText="1"/>
    </xf>
    <xf numFmtId="0" fontId="15" fillId="0" borderId="27" xfId="1" applyFont="1" applyBorder="1" applyAlignment="1">
      <alignment horizontal="right" vertical="center" wrapText="1"/>
    </xf>
    <xf numFmtId="49" fontId="16" fillId="0" borderId="32" xfId="1" applyNumberFormat="1" applyFont="1" applyBorder="1" applyAlignment="1">
      <alignment horizontal="left" vertical="center" wrapText="1"/>
    </xf>
    <xf numFmtId="49" fontId="16" fillId="0" borderId="34" xfId="1" applyNumberFormat="1" applyFont="1" applyBorder="1" applyAlignment="1">
      <alignment horizontal="left" vertical="center" wrapText="1"/>
    </xf>
    <xf numFmtId="0" fontId="15" fillId="0" borderId="20" xfId="1" applyFont="1" applyBorder="1" applyAlignment="1">
      <alignment horizontal="right" vertical="center" wrapText="1"/>
    </xf>
    <xf numFmtId="0" fontId="15" fillId="0" borderId="21" xfId="1" applyFont="1" applyBorder="1" applyAlignment="1">
      <alignment horizontal="right" vertical="center" wrapText="1"/>
    </xf>
    <xf numFmtId="0" fontId="17" fillId="0" borderId="13" xfId="1" applyFont="1" applyBorder="1" applyAlignment="1">
      <alignment horizontal="center" vertical="center" wrapText="1"/>
    </xf>
    <xf numFmtId="0" fontId="27" fillId="3" borderId="21"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37"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16" fillId="0" borderId="16" xfId="1" applyFont="1" applyBorder="1" applyAlignment="1">
      <alignment horizontal="center" vertical="center" wrapText="1"/>
    </xf>
    <xf numFmtId="0" fontId="30" fillId="0" borderId="20" xfId="0" applyFont="1" applyBorder="1" applyAlignment="1">
      <alignment horizontal="center" vertical="center" wrapText="1"/>
    </xf>
    <xf numFmtId="0" fontId="30" fillId="0" borderId="26" xfId="0" applyFont="1" applyBorder="1" applyAlignment="1">
      <alignment horizontal="center" vertical="center" wrapText="1"/>
    </xf>
    <xf numFmtId="49" fontId="27" fillId="6" borderId="21" xfId="0" applyNumberFormat="1" applyFont="1" applyFill="1" applyBorder="1" applyAlignment="1">
      <alignment horizontal="center" vertical="center"/>
    </xf>
    <xf numFmtId="166" fontId="16" fillId="0" borderId="16" xfId="1" applyNumberFormat="1" applyFont="1" applyBorder="1" applyAlignment="1">
      <alignment horizontal="center" vertical="center" wrapText="1"/>
    </xf>
    <xf numFmtId="0" fontId="17" fillId="0" borderId="16" xfId="1" applyFont="1" applyBorder="1" applyAlignment="1">
      <alignment horizontal="center" vertical="center" wrapText="1"/>
    </xf>
    <xf numFmtId="0" fontId="16" fillId="0" borderId="55" xfId="1" applyFont="1" applyBorder="1" applyAlignment="1">
      <alignment horizontal="left" vertical="center" wrapText="1"/>
    </xf>
    <xf numFmtId="0" fontId="16" fillId="0" borderId="56" xfId="1" applyFont="1" applyBorder="1" applyAlignment="1">
      <alignment horizontal="left" vertical="center" wrapText="1"/>
    </xf>
    <xf numFmtId="0" fontId="16" fillId="0" borderId="57" xfId="1" applyFont="1" applyBorder="1" applyAlignment="1">
      <alignment horizontal="left" vertical="center" wrapText="1"/>
    </xf>
    <xf numFmtId="0" fontId="16" fillId="0" borderId="49" xfId="1" applyFont="1" applyBorder="1" applyAlignment="1">
      <alignment horizontal="left" vertical="center" wrapText="1"/>
    </xf>
    <xf numFmtId="0" fontId="16" fillId="0" borderId="9" xfId="1" applyFont="1" applyBorder="1" applyAlignment="1">
      <alignment horizontal="left" vertical="center" wrapText="1"/>
    </xf>
    <xf numFmtId="0" fontId="16" fillId="0" borderId="52" xfId="1" applyFont="1" applyBorder="1" applyAlignment="1">
      <alignment horizontal="left" vertical="center" wrapText="1"/>
    </xf>
    <xf numFmtId="0" fontId="14" fillId="0" borderId="1"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49" fontId="16" fillId="0" borderId="23" xfId="1" applyNumberFormat="1" applyFont="1" applyBorder="1" applyAlignment="1">
      <alignment horizontal="left" vertical="center" wrapText="1"/>
    </xf>
    <xf numFmtId="49" fontId="16" fillId="0" borderId="24" xfId="1" applyNumberFormat="1" applyFont="1" applyBorder="1" applyAlignment="1">
      <alignment horizontal="left" vertical="center" wrapText="1"/>
    </xf>
    <xf numFmtId="49" fontId="16" fillId="0" borderId="25" xfId="1" applyNumberFormat="1" applyFont="1" applyBorder="1" applyAlignment="1">
      <alignment horizontal="left" vertical="center" wrapText="1"/>
    </xf>
    <xf numFmtId="0" fontId="16" fillId="0" borderId="23" xfId="1" applyFont="1" applyBorder="1" applyAlignment="1">
      <alignment horizontal="left" vertical="center" wrapText="1"/>
    </xf>
    <xf numFmtId="0" fontId="16" fillId="0" borderId="24" xfId="1" applyFont="1" applyBorder="1" applyAlignment="1">
      <alignment horizontal="left" vertical="center" wrapText="1"/>
    </xf>
    <xf numFmtId="0" fontId="16" fillId="0" borderId="38" xfId="1" applyFont="1" applyBorder="1" applyAlignment="1">
      <alignment horizontal="left" vertical="center" wrapText="1"/>
    </xf>
    <xf numFmtId="0" fontId="27" fillId="3" borderId="23" xfId="0" applyFont="1" applyFill="1" applyBorder="1" applyAlignment="1">
      <alignment horizontal="center" vertical="center" wrapText="1"/>
    </xf>
    <xf numFmtId="0" fontId="27" fillId="3" borderId="38" xfId="0" applyFont="1" applyFill="1" applyBorder="1" applyAlignment="1">
      <alignment horizontal="center" vertical="center" wrapText="1"/>
    </xf>
    <xf numFmtId="0" fontId="31" fillId="0" borderId="0" xfId="1" applyFont="1" applyAlignment="1">
      <alignment horizontal="center" vertical="center" wrapText="1"/>
    </xf>
    <xf numFmtId="0" fontId="22" fillId="0" borderId="11" xfId="1" applyFont="1" applyBorder="1" applyAlignment="1">
      <alignment horizontal="center" vertical="center" wrapText="1"/>
    </xf>
    <xf numFmtId="0" fontId="22" fillId="0" borderId="0" xfId="1" applyFont="1" applyAlignment="1">
      <alignment horizontal="center" vertical="center" wrapText="1"/>
    </xf>
    <xf numFmtId="0" fontId="15" fillId="0" borderId="24" xfId="1" applyFont="1" applyBorder="1" applyAlignment="1">
      <alignment horizontal="right" vertical="center" wrapText="1"/>
    </xf>
    <xf numFmtId="0" fontId="15" fillId="0" borderId="38" xfId="1" applyFont="1" applyBorder="1" applyAlignment="1">
      <alignment horizontal="right" vertical="center" wrapText="1"/>
    </xf>
    <xf numFmtId="0" fontId="15" fillId="0" borderId="29" xfId="1" applyFont="1" applyBorder="1" applyAlignment="1">
      <alignment horizontal="right" vertical="center" wrapText="1"/>
    </xf>
    <xf numFmtId="0" fontId="15" fillId="0" borderId="39" xfId="1" applyFont="1" applyBorder="1" applyAlignment="1">
      <alignment horizontal="right" vertical="center" wrapText="1"/>
    </xf>
    <xf numFmtId="0" fontId="15" fillId="0" borderId="56" xfId="1" applyFont="1" applyBorder="1" applyAlignment="1">
      <alignment horizontal="right" vertical="center" wrapText="1"/>
    </xf>
    <xf numFmtId="0" fontId="15" fillId="0" borderId="57" xfId="1" applyFont="1" applyBorder="1" applyAlignment="1">
      <alignment horizontal="right" vertical="center" wrapText="1"/>
    </xf>
    <xf numFmtId="0" fontId="15" fillId="0" borderId="9" xfId="1" applyFont="1" applyBorder="1" applyAlignment="1">
      <alignment horizontal="right" vertical="center" wrapText="1"/>
    </xf>
    <xf numFmtId="0" fontId="15" fillId="0" borderId="52" xfId="1" applyFont="1" applyBorder="1" applyAlignment="1">
      <alignment horizontal="right" vertical="center" wrapText="1"/>
    </xf>
    <xf numFmtId="0" fontId="27" fillId="5" borderId="24" xfId="0" applyFont="1" applyFill="1" applyBorder="1" applyAlignment="1">
      <alignment horizontal="center" vertical="center"/>
    </xf>
    <xf numFmtId="0" fontId="27" fillId="5" borderId="38" xfId="0" applyFont="1" applyFill="1" applyBorder="1" applyAlignment="1">
      <alignment horizontal="center" vertical="center"/>
    </xf>
    <xf numFmtId="49" fontId="16" fillId="0" borderId="28" xfId="1" applyNumberFormat="1" applyFont="1" applyBorder="1" applyAlignment="1">
      <alignment horizontal="left" vertical="center" wrapText="1"/>
    </xf>
    <xf numFmtId="49" fontId="16" fillId="0" borderId="30" xfId="1" applyNumberFormat="1" applyFont="1" applyBorder="1" applyAlignment="1">
      <alignment horizontal="left" vertical="center" wrapText="1"/>
    </xf>
    <xf numFmtId="0" fontId="15" fillId="0" borderId="53" xfId="1" applyFont="1" applyBorder="1" applyAlignment="1">
      <alignment horizontal="right" vertical="center" wrapText="1"/>
    </xf>
    <xf numFmtId="0" fontId="15" fillId="0" borderId="54" xfId="1" applyFont="1" applyBorder="1" applyAlignment="1">
      <alignment horizontal="right" vertical="center" wrapText="1"/>
    </xf>
    <xf numFmtId="0" fontId="15" fillId="0" borderId="46" xfId="1" applyFont="1" applyBorder="1" applyAlignment="1">
      <alignment horizontal="right" vertical="center" wrapText="1"/>
    </xf>
    <xf numFmtId="0" fontId="15" fillId="0" borderId="47" xfId="1" applyFont="1" applyBorder="1" applyAlignment="1">
      <alignment horizontal="right" vertical="center" wrapText="1"/>
    </xf>
    <xf numFmtId="49" fontId="16" fillId="0" borderId="29" xfId="1" applyNumberFormat="1" applyFont="1" applyBorder="1" applyAlignment="1">
      <alignment horizontal="left" vertical="center" wrapText="1"/>
    </xf>
    <xf numFmtId="0" fontId="2" fillId="0" borderId="11" xfId="0" applyFont="1" applyBorder="1" applyAlignment="1">
      <alignment horizontal="left" vertical="center" wrapText="1" indent="5"/>
    </xf>
    <xf numFmtId="0" fontId="2" fillId="0" borderId="0" xfId="0" applyFont="1" applyAlignment="1">
      <alignment horizontal="left" vertical="center" wrapText="1" indent="5"/>
    </xf>
    <xf numFmtId="0" fontId="2" fillId="0" borderId="7" xfId="0" applyFont="1" applyBorder="1" applyAlignment="1">
      <alignment horizontal="left" vertical="center" wrapText="1" indent="5"/>
    </xf>
    <xf numFmtId="0" fontId="2" fillId="0" borderId="10" xfId="0" applyFont="1" applyBorder="1" applyAlignment="1">
      <alignment horizontal="left" vertical="center" wrapText="1" indent="5"/>
    </xf>
    <xf numFmtId="0" fontId="2" fillId="0" borderId="9" xfId="0" applyFont="1" applyBorder="1" applyAlignment="1">
      <alignment horizontal="left" vertical="center" wrapText="1" indent="5"/>
    </xf>
    <xf numFmtId="0" fontId="2" fillId="0" borderId="5" xfId="0" applyFont="1" applyBorder="1" applyAlignment="1">
      <alignment horizontal="left" vertical="center" wrapText="1" indent="5"/>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5" fillId="0" borderId="8" xfId="0" applyFont="1" applyBorder="1" applyAlignment="1">
      <alignment horizontal="right" vertical="center" wrapText="1"/>
    </xf>
    <xf numFmtId="0" fontId="35" fillId="0" borderId="4" xfId="0" applyFont="1" applyBorder="1" applyAlignment="1">
      <alignment horizontal="right" vertical="center" wrapText="1"/>
    </xf>
    <xf numFmtId="0" fontId="34" fillId="0" borderId="8" xfId="0" applyFont="1" applyBorder="1" applyAlignment="1">
      <alignment horizontal="left" vertical="center" wrapText="1"/>
    </xf>
    <xf numFmtId="0" fontId="34" fillId="0" borderId="4" xfId="0" applyFont="1" applyBorder="1" applyAlignment="1">
      <alignment horizontal="left" vertical="center" wrapText="1"/>
    </xf>
    <xf numFmtId="0" fontId="36" fillId="0" borderId="1" xfId="0" applyFont="1" applyBorder="1" applyAlignment="1">
      <alignment vertical="center" wrapText="1"/>
    </xf>
    <xf numFmtId="0" fontId="36" fillId="0" borderId="2" xfId="0" applyFont="1" applyBorder="1" applyAlignment="1">
      <alignment vertical="center" wrapText="1"/>
    </xf>
    <xf numFmtId="0" fontId="36" fillId="0" borderId="3" xfId="0" applyFont="1" applyBorder="1" applyAlignment="1">
      <alignment vertical="center" wrapText="1"/>
    </xf>
    <xf numFmtId="0" fontId="39" fillId="0" borderId="1" xfId="0" applyFont="1" applyBorder="1" applyAlignment="1">
      <alignment vertical="center" wrapText="1"/>
    </xf>
    <xf numFmtId="0" fontId="39" fillId="0" borderId="2" xfId="0" applyFont="1" applyBorder="1" applyAlignment="1">
      <alignment vertical="center" wrapText="1"/>
    </xf>
    <xf numFmtId="0" fontId="39" fillId="0" borderId="3" xfId="0" applyFont="1" applyBorder="1" applyAlignment="1">
      <alignment vertical="center" wrapText="1"/>
    </xf>
    <xf numFmtId="0" fontId="19" fillId="0" borderId="10" xfId="0" applyFont="1" applyBorder="1" applyAlignment="1">
      <alignment horizontal="left" vertical="center" wrapText="1"/>
    </xf>
    <xf numFmtId="0" fontId="19" fillId="0" borderId="9" xfId="0" applyFont="1" applyBorder="1" applyAlignment="1">
      <alignment horizontal="left" vertical="center" wrapText="1"/>
    </xf>
    <xf numFmtId="0" fontId="41" fillId="0" borderId="0" xfId="0" applyFont="1" applyAlignment="1">
      <alignment vertical="center" wrapText="1"/>
    </xf>
    <xf numFmtId="0" fontId="41" fillId="0" borderId="7" xfId="0" applyFont="1" applyBorder="1" applyAlignment="1">
      <alignment vertical="center" wrapText="1"/>
    </xf>
    <xf numFmtId="166" fontId="41" fillId="0" borderId="9" xfId="0" applyNumberFormat="1" applyFont="1" applyBorder="1" applyAlignment="1">
      <alignment horizontal="left" vertical="center" wrapText="1"/>
    </xf>
    <xf numFmtId="166" fontId="41" fillId="0" borderId="5" xfId="0" applyNumberFormat="1" applyFont="1" applyBorder="1" applyAlignment="1">
      <alignment horizontal="left" vertical="center" wrapText="1"/>
    </xf>
    <xf numFmtId="0" fontId="33" fillId="0" borderId="9" xfId="0" applyFont="1" applyBorder="1" applyAlignment="1">
      <alignment horizontal="center" vertical="center"/>
    </xf>
    <xf numFmtId="0" fontId="19" fillId="0" borderId="11" xfId="0" applyFont="1" applyBorder="1" applyAlignment="1">
      <alignment horizontal="left" vertical="center" wrapText="1"/>
    </xf>
    <xf numFmtId="0" fontId="19" fillId="0" borderId="0" xfId="0" applyFont="1" applyAlignment="1">
      <alignment horizontal="left" vertical="center"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0" borderId="11" xfId="0" applyFont="1" applyBorder="1" applyAlignment="1">
      <alignment horizontal="left" vertical="top" wrapText="1"/>
    </xf>
    <xf numFmtId="0" fontId="20" fillId="0" borderId="0" xfId="0" applyFont="1" applyAlignment="1">
      <alignment horizontal="left" vertical="top" wrapText="1"/>
    </xf>
    <xf numFmtId="0" fontId="20" fillId="0" borderId="7" xfId="0" applyFont="1" applyBorder="1" applyAlignment="1">
      <alignment horizontal="left" vertical="top" wrapText="1"/>
    </xf>
    <xf numFmtId="0" fontId="38" fillId="0" borderId="8"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4"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9" fillId="8" borderId="27" xfId="2" applyFill="1" applyBorder="1" applyAlignment="1" applyProtection="1">
      <alignment horizontal="right"/>
    </xf>
    <xf numFmtId="49" fontId="27" fillId="8" borderId="27" xfId="0" applyNumberFormat="1" applyFont="1" applyFill="1" applyBorder="1" applyAlignment="1">
      <alignment horizontal="center"/>
    </xf>
    <xf numFmtId="0" fontId="27" fillId="9" borderId="27" xfId="0" applyFont="1" applyFill="1" applyBorder="1" applyAlignment="1">
      <alignment horizontal="center" wrapText="1"/>
    </xf>
    <xf numFmtId="0" fontId="27" fillId="4" borderId="27" xfId="0" applyFont="1" applyFill="1" applyBorder="1" applyAlignment="1">
      <alignment horizontal="center"/>
    </xf>
    <xf numFmtId="0" fontId="27" fillId="8" borderId="27" xfId="0" applyFont="1" applyFill="1" applyBorder="1" applyAlignment="1">
      <alignment horizontal="center"/>
    </xf>
    <xf numFmtId="0" fontId="27" fillId="0" borderId="0" xfId="0" applyFont="1" applyAlignment="1">
      <alignment horizontal="center"/>
    </xf>
    <xf numFmtId="0" fontId="27" fillId="7" borderId="27" xfId="0" applyFont="1" applyFill="1" applyBorder="1" applyAlignment="1">
      <alignment horizontal="center" wrapText="1"/>
    </xf>
    <xf numFmtId="0" fontId="29" fillId="7" borderId="27" xfId="2" applyFill="1" applyBorder="1" applyAlignment="1" applyProtection="1">
      <alignment horizontal="right"/>
    </xf>
    <xf numFmtId="49" fontId="28" fillId="8" borderId="27" xfId="0" applyNumberFormat="1" applyFont="1" applyFill="1" applyBorder="1" applyAlignment="1">
      <alignment horizontal="right"/>
    </xf>
    <xf numFmtId="0" fontId="28" fillId="4" borderId="27" xfId="0" applyFont="1" applyFill="1" applyBorder="1" applyAlignment="1">
      <alignment horizontal="right"/>
    </xf>
    <xf numFmtId="0" fontId="28" fillId="9" borderId="55" xfId="0" applyFont="1" applyFill="1" applyBorder="1" applyAlignment="1">
      <alignment horizontal="right" vertical="top" wrapText="1"/>
    </xf>
    <xf numFmtId="0" fontId="28" fillId="9" borderId="57" xfId="0" applyFont="1" applyFill="1" applyBorder="1" applyAlignment="1">
      <alignment horizontal="right" vertical="top" wrapText="1"/>
    </xf>
    <xf numFmtId="0" fontId="28" fillId="9" borderId="58" xfId="0" applyFont="1" applyFill="1" applyBorder="1" applyAlignment="1">
      <alignment horizontal="right" vertical="top" wrapText="1"/>
    </xf>
    <xf numFmtId="0" fontId="28" fillId="9" borderId="59" xfId="0" applyFont="1" applyFill="1" applyBorder="1" applyAlignment="1">
      <alignment horizontal="right" vertical="top" wrapText="1"/>
    </xf>
    <xf numFmtId="0" fontId="28" fillId="9" borderId="40" xfId="0" applyFont="1" applyFill="1" applyBorder="1" applyAlignment="1">
      <alignment horizontal="right" vertical="top" wrapText="1"/>
    </xf>
    <xf numFmtId="0" fontId="28" fillId="9" borderId="42" xfId="0" applyFont="1" applyFill="1" applyBorder="1" applyAlignment="1">
      <alignment horizontal="right" vertical="top" wrapText="1"/>
    </xf>
    <xf numFmtId="0" fontId="27" fillId="4" borderId="24" xfId="0" applyFont="1" applyFill="1" applyBorder="1" applyAlignment="1">
      <alignment horizontal="center" vertical="center"/>
    </xf>
    <xf numFmtId="0" fontId="1" fillId="0" borderId="0" xfId="1" applyFont="1" applyAlignment="1">
      <alignment vertical="center"/>
    </xf>
    <xf numFmtId="0" fontId="4" fillId="0" borderId="0" xfId="1" applyAlignment="1">
      <alignment vertical="center"/>
    </xf>
    <xf numFmtId="0" fontId="27" fillId="5" borderId="23" xfId="0" applyFont="1" applyFill="1" applyBorder="1" applyAlignment="1">
      <alignment horizontal="center" vertical="center" wrapText="1"/>
    </xf>
    <xf numFmtId="0" fontId="1" fillId="0" borderId="27" xfId="1" applyFont="1" applyBorder="1" applyAlignment="1">
      <alignment horizontal="left" vertical="center" wrapText="1"/>
    </xf>
    <xf numFmtId="0" fontId="27" fillId="0" borderId="2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17" fillId="2" borderId="10" xfId="1" applyFont="1" applyFill="1" applyBorder="1" applyAlignment="1">
      <alignment horizontal="left" vertical="center" wrapText="1"/>
    </xf>
    <xf numFmtId="0" fontId="17" fillId="2" borderId="9" xfId="1" applyFont="1" applyFill="1" applyBorder="1" applyAlignment="1">
      <alignment horizontal="left" vertical="center" wrapText="1"/>
    </xf>
    <xf numFmtId="0" fontId="17" fillId="2" borderId="5" xfId="1" applyFont="1" applyFill="1" applyBorder="1" applyAlignment="1">
      <alignment horizontal="left" vertical="center" wrapText="1"/>
    </xf>
    <xf numFmtId="0" fontId="2" fillId="0" borderId="0" xfId="1" applyFont="1" applyAlignment="1">
      <alignment horizontal="left" vertical="center"/>
    </xf>
    <xf numFmtId="0" fontId="1" fillId="0" borderId="0" xfId="1" applyFont="1" applyAlignment="1">
      <alignment horizontal="left" vertical="center"/>
    </xf>
    <xf numFmtId="0" fontId="32" fillId="0" borderId="0" xfId="1" applyFont="1" applyAlignment="1">
      <alignment horizontal="center" vertical="center"/>
    </xf>
    <xf numFmtId="0" fontId="2" fillId="0" borderId="0" xfId="1" applyFont="1" applyAlignment="1">
      <alignment vertical="center"/>
    </xf>
    <xf numFmtId="0" fontId="1" fillId="0" borderId="0" xfId="1" applyFont="1" applyAlignment="1">
      <alignment vertical="center" wrapText="1"/>
    </xf>
    <xf numFmtId="0" fontId="12" fillId="0" borderId="0" xfId="1" applyFont="1" applyAlignment="1">
      <alignment horizontal="left" vertical="center"/>
    </xf>
    <xf numFmtId="0" fontId="1" fillId="4" borderId="0" xfId="1" applyFont="1" applyFill="1" applyAlignment="1">
      <alignment vertical="center"/>
    </xf>
    <xf numFmtId="0" fontId="1" fillId="5" borderId="0" xfId="1" applyFont="1" applyFill="1" applyAlignment="1">
      <alignment vertical="center" wrapText="1"/>
    </xf>
    <xf numFmtId="0" fontId="23" fillId="0" borderId="31" xfId="1" applyFont="1" applyBorder="1" applyAlignment="1">
      <alignment horizontal="center" vertical="center" wrapText="1"/>
    </xf>
    <xf numFmtId="0" fontId="3" fillId="0" borderId="33" xfId="1" applyFont="1" applyBorder="1" applyAlignment="1">
      <alignment horizontal="left" vertical="center" wrapText="1"/>
    </xf>
    <xf numFmtId="0" fontId="3" fillId="0" borderId="33" xfId="1" applyFont="1" applyBorder="1" applyAlignment="1">
      <alignment horizontal="center" vertical="center" wrapText="1"/>
    </xf>
    <xf numFmtId="0" fontId="3" fillId="0" borderId="34" xfId="1" applyFont="1" applyBorder="1" applyAlignment="1">
      <alignment horizontal="center" vertical="center" wrapText="1"/>
    </xf>
    <xf numFmtId="0" fontId="30" fillId="2" borderId="61" xfId="0" applyFont="1" applyFill="1" applyBorder="1" applyAlignment="1">
      <alignment horizontal="center" vertical="center" wrapText="1"/>
    </xf>
    <xf numFmtId="0" fontId="30" fillId="2" borderId="62" xfId="0" applyFont="1" applyFill="1" applyBorder="1" applyAlignment="1">
      <alignment horizontal="center" vertical="center" wrapText="1"/>
    </xf>
    <xf numFmtId="0" fontId="2" fillId="0" borderId="62" xfId="1" applyFont="1" applyBorder="1" applyAlignment="1">
      <alignment horizontal="center" vertical="center" wrapText="1"/>
    </xf>
    <xf numFmtId="0" fontId="2" fillId="0" borderId="60" xfId="1" applyFont="1" applyBorder="1" applyAlignment="1">
      <alignment horizontal="center" vertical="center" wrapText="1"/>
    </xf>
    <xf numFmtId="0" fontId="1" fillId="0" borderId="27" xfId="1" applyFont="1" applyBorder="1" applyAlignment="1">
      <alignment horizontal="center" vertical="center" wrapText="1"/>
    </xf>
    <xf numFmtId="0" fontId="1" fillId="0" borderId="62" xfId="1" applyFont="1" applyBorder="1" applyAlignment="1">
      <alignment horizontal="center" vertical="center" wrapText="1"/>
    </xf>
    <xf numFmtId="0" fontId="1" fillId="0" borderId="35" xfId="1" applyFont="1" applyBorder="1" applyAlignment="1">
      <alignment horizontal="center" vertical="center" wrapText="1"/>
    </xf>
    <xf numFmtId="0" fontId="16" fillId="0" borderId="40" xfId="1" applyFont="1" applyBorder="1" applyAlignment="1">
      <alignment horizontal="left" vertical="center" wrapText="1"/>
    </xf>
    <xf numFmtId="0" fontId="16" fillId="0" borderId="41" xfId="1" applyFont="1" applyBorder="1" applyAlignment="1">
      <alignment horizontal="left" vertical="center" wrapText="1"/>
    </xf>
    <xf numFmtId="0" fontId="16" fillId="0" borderId="42" xfId="1" applyFont="1" applyBorder="1" applyAlignment="1">
      <alignment horizontal="left" vertical="center" wrapText="1"/>
    </xf>
  </cellXfs>
  <cellStyles count="5">
    <cellStyle name="Hyperlink" xfId="2" builtinId="8"/>
    <cellStyle name="Normal" xfId="0" builtinId="0"/>
    <cellStyle name="Normal 2" xfId="1" xr:uid="{9B6C3B9E-EB0F-411D-AD53-660B39F628F0}"/>
    <cellStyle name="Normal 2 2 2" xfId="4" xr:uid="{EE19EC9D-811C-4D20-82F0-19899CE15645}"/>
    <cellStyle name="Normal 2 3 2" xfId="3" xr:uid="{DC26FE7C-0085-42B2-8950-325FC21F0ADF}"/>
  </cellStyles>
  <dxfs count="4">
    <dxf>
      <fill>
        <patternFill>
          <bgColor theme="6" tint="0.39994506668294322"/>
        </patternFill>
      </fill>
    </dxf>
    <dxf>
      <fill>
        <patternFill>
          <bgColor rgb="FFFFFF00"/>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30</xdr:row>
          <xdr:rowOff>38100</xdr:rowOff>
        </xdr:from>
        <xdr:to>
          <xdr:col>0</xdr:col>
          <xdr:colOff>259080</xdr:colOff>
          <xdr:row>30</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31</xdr:row>
          <xdr:rowOff>38100</xdr:rowOff>
        </xdr:from>
        <xdr:to>
          <xdr:col>0</xdr:col>
          <xdr:colOff>259080</xdr:colOff>
          <xdr:row>31</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22860</xdr:rowOff>
        </xdr:from>
        <xdr:to>
          <xdr:col>1</xdr:col>
          <xdr:colOff>342900</xdr:colOff>
          <xdr:row>19</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2392680</xdr:colOff>
          <xdr:row>19</xdr:row>
          <xdr:rowOff>30480</xdr:rowOff>
        </xdr:from>
        <xdr:to>
          <xdr:col>2</xdr:col>
          <xdr:colOff>213360</xdr:colOff>
          <xdr:row>19</xdr:row>
          <xdr:rowOff>236220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213360</xdr:rowOff>
        </xdr:from>
        <xdr:to>
          <xdr:col>1</xdr:col>
          <xdr:colOff>342900</xdr:colOff>
          <xdr:row>20</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2392680</xdr:colOff>
          <xdr:row>19</xdr:row>
          <xdr:rowOff>213360</xdr:rowOff>
        </xdr:from>
        <xdr:to>
          <xdr:col>2</xdr:col>
          <xdr:colOff>220980</xdr:colOff>
          <xdr:row>20</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2392680</xdr:colOff>
          <xdr:row>19</xdr:row>
          <xdr:rowOff>388620</xdr:rowOff>
        </xdr:from>
        <xdr:to>
          <xdr:col>2</xdr:col>
          <xdr:colOff>220980</xdr:colOff>
          <xdr:row>20</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0</xdr:rowOff>
        </xdr:from>
        <xdr:to>
          <xdr:col>1</xdr:col>
          <xdr:colOff>327660</xdr:colOff>
          <xdr:row>20</xdr:row>
          <xdr:rowOff>198120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19</xdr:row>
          <xdr:rowOff>114300</xdr:rowOff>
        </xdr:from>
        <xdr:to>
          <xdr:col>5</xdr:col>
          <xdr:colOff>259080</xdr:colOff>
          <xdr:row>19</xdr:row>
          <xdr:rowOff>312420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20</xdr:row>
          <xdr:rowOff>114300</xdr:rowOff>
        </xdr:from>
        <xdr:to>
          <xdr:col>5</xdr:col>
          <xdr:colOff>259080</xdr:colOff>
          <xdr:row>20</xdr:row>
          <xdr:rowOff>312420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175260</xdr:rowOff>
        </xdr:from>
        <xdr:to>
          <xdr:col>1</xdr:col>
          <xdr:colOff>327660</xdr:colOff>
          <xdr:row>20</xdr:row>
          <xdr:rowOff>381000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8</xdr:row>
          <xdr:rowOff>76200</xdr:rowOff>
        </xdr:from>
        <xdr:to>
          <xdr:col>0</xdr:col>
          <xdr:colOff>476250</xdr:colOff>
          <xdr:row>8</xdr:row>
          <xdr:rowOff>371475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9</xdr:row>
          <xdr:rowOff>160020</xdr:rowOff>
        </xdr:from>
        <xdr:to>
          <xdr:col>0</xdr:col>
          <xdr:colOff>476250</xdr:colOff>
          <xdr:row>9</xdr:row>
          <xdr:rowOff>361950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10</xdr:row>
          <xdr:rowOff>182880</xdr:rowOff>
        </xdr:from>
        <xdr:to>
          <xdr:col>0</xdr:col>
          <xdr:colOff>447675</xdr:colOff>
          <xdr:row>10</xdr:row>
          <xdr:rowOff>381000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12</xdr:row>
          <xdr:rowOff>213360</xdr:rowOff>
        </xdr:from>
        <xdr:to>
          <xdr:col>0</xdr:col>
          <xdr:colOff>447675</xdr:colOff>
          <xdr:row>12</xdr:row>
          <xdr:rowOff>409575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15</xdr:row>
          <xdr:rowOff>160020</xdr:rowOff>
        </xdr:from>
        <xdr:to>
          <xdr:col>0</xdr:col>
          <xdr:colOff>447675</xdr:colOff>
          <xdr:row>15</xdr:row>
          <xdr:rowOff>361950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16</xdr:row>
          <xdr:rowOff>137160</xdr:rowOff>
        </xdr:from>
        <xdr:to>
          <xdr:col>0</xdr:col>
          <xdr:colOff>447675</xdr:colOff>
          <xdr:row>16</xdr:row>
          <xdr:rowOff>333375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pps.fcc.gov/oetcf/eas/reports/EquipmentRulesList.cfm" TargetMode="External"/><Relationship Id="rId1" Type="http://schemas.openxmlformats.org/officeDocument/2006/relationships/hyperlink" Target="https://apps.fcc.gov/oetcf/eas/reports/EquipmentRulesList.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5"/>
  <sheetViews>
    <sheetView tabSelected="1" workbookViewId="0">
      <selection activeCell="A16" sqref="A16:XFD16"/>
    </sheetView>
  </sheetViews>
  <sheetFormatPr defaultColWidth="9.109375" defaultRowHeight="15.6"/>
  <cols>
    <col min="1" max="1" width="139.6640625" style="14" customWidth="1"/>
    <col min="2" max="16384" width="9.109375" style="14"/>
  </cols>
  <sheetData>
    <row r="1" spans="1:1">
      <c r="A1" s="69" t="s">
        <v>182</v>
      </c>
    </row>
    <row r="2" spans="1:1">
      <c r="A2" s="14" t="s">
        <v>217</v>
      </c>
    </row>
    <row r="3" spans="1:1">
      <c r="A3" s="15" t="s">
        <v>40</v>
      </c>
    </row>
    <row r="4" spans="1:1">
      <c r="A4" s="15" t="s">
        <v>218</v>
      </c>
    </row>
    <row r="5" spans="1:1">
      <c r="A5" s="15"/>
    </row>
    <row r="6" spans="1:1">
      <c r="A6" s="14" t="s">
        <v>66</v>
      </c>
    </row>
    <row r="7" spans="1:1">
      <c r="A7" s="15" t="s">
        <v>48</v>
      </c>
    </row>
    <row r="8" spans="1:1">
      <c r="A8" s="15"/>
    </row>
    <row r="9" spans="1:1">
      <c r="A9" s="14" t="s">
        <v>68</v>
      </c>
    </row>
    <row r="10" spans="1:1">
      <c r="A10" s="15"/>
    </row>
    <row r="11" spans="1:1">
      <c r="A11" s="14" t="s">
        <v>41</v>
      </c>
    </row>
    <row r="13" spans="1:1">
      <c r="A13" s="69" t="s">
        <v>183</v>
      </c>
    </row>
    <row r="14" spans="1:1">
      <c r="A14" s="14" t="s">
        <v>184</v>
      </c>
    </row>
    <row r="15" spans="1:1">
      <c r="A15" s="14" t="s">
        <v>185</v>
      </c>
    </row>
  </sheetData>
  <phoneticPr fontId="9"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6"/>
  <sheetViews>
    <sheetView topLeftCell="A2" zoomScale="102" zoomScaleNormal="102" workbookViewId="0">
      <selection activeCell="I21" sqref="I21"/>
    </sheetView>
  </sheetViews>
  <sheetFormatPr defaultRowHeight="14.4"/>
  <cols>
    <col min="1" max="1" width="31.6640625" customWidth="1"/>
    <col min="2" max="3" width="36" customWidth="1"/>
    <col min="4" max="4" width="18.6640625" customWidth="1"/>
    <col min="5" max="6" width="13.6640625" customWidth="1"/>
  </cols>
  <sheetData>
    <row r="1" spans="1:6" ht="17.399999999999999">
      <c r="A1" s="71" t="s">
        <v>26</v>
      </c>
      <c r="B1" s="71"/>
      <c r="C1" s="71"/>
      <c r="D1" s="71"/>
      <c r="E1" s="71"/>
      <c r="F1" s="71"/>
    </row>
    <row r="2" spans="1:6" ht="16.2" thickBot="1">
      <c r="A2" s="1"/>
    </row>
    <row r="3" spans="1:6" ht="24.9" customHeight="1" thickBot="1">
      <c r="A3" s="84" t="s">
        <v>0</v>
      </c>
      <c r="B3" s="85"/>
      <c r="C3" s="85"/>
      <c r="D3" s="85"/>
      <c r="E3" s="85"/>
      <c r="F3" s="86"/>
    </row>
    <row r="4" spans="1:6" ht="24.9" customHeight="1" thickBot="1">
      <c r="A4" s="16" t="s">
        <v>1</v>
      </c>
      <c r="B4" s="20"/>
      <c r="C4" s="16" t="s">
        <v>2</v>
      </c>
      <c r="D4" s="82"/>
      <c r="E4" s="82"/>
      <c r="F4" s="83"/>
    </row>
    <row r="5" spans="1:6" ht="15" thickBot="1">
      <c r="A5" s="16" t="s">
        <v>47</v>
      </c>
      <c r="B5" s="20"/>
      <c r="C5" s="16" t="s">
        <v>22</v>
      </c>
      <c r="D5" s="82"/>
      <c r="E5" s="82"/>
      <c r="F5" s="83"/>
    </row>
    <row r="6" spans="1:6" ht="24.9" customHeight="1" thickBot="1">
      <c r="A6" s="87" t="s">
        <v>3</v>
      </c>
      <c r="B6" s="83"/>
      <c r="C6" s="16" t="s">
        <v>4</v>
      </c>
      <c r="D6" s="82"/>
      <c r="E6" s="82"/>
      <c r="F6" s="83"/>
    </row>
    <row r="7" spans="1:6" ht="24.9" customHeight="1" thickBot="1">
      <c r="A7" s="87"/>
      <c r="B7" s="83"/>
      <c r="C7" s="16" t="s">
        <v>5</v>
      </c>
      <c r="D7" s="82"/>
      <c r="E7" s="82"/>
      <c r="F7" s="83"/>
    </row>
    <row r="8" spans="1:6" ht="15" thickBot="1">
      <c r="A8" s="12"/>
      <c r="B8" s="13"/>
      <c r="C8" s="13"/>
      <c r="D8" s="78"/>
      <c r="E8" s="78"/>
      <c r="F8" s="78"/>
    </row>
    <row r="9" spans="1:6" ht="24.9" customHeight="1" thickBot="1">
      <c r="A9" s="79" t="s">
        <v>6</v>
      </c>
      <c r="B9" s="80"/>
      <c r="C9" s="80"/>
      <c r="D9" s="80"/>
      <c r="E9" s="80"/>
      <c r="F9" s="81"/>
    </row>
    <row r="10" spans="1:6" ht="24.9" customHeight="1" thickBot="1">
      <c r="A10" s="16" t="s">
        <v>1</v>
      </c>
      <c r="B10" s="18"/>
      <c r="C10" s="16" t="s">
        <v>2</v>
      </c>
      <c r="D10" s="82"/>
      <c r="E10" s="82"/>
      <c r="F10" s="83"/>
    </row>
    <row r="11" spans="1:6" ht="28.2" thickBot="1">
      <c r="A11" s="16" t="s">
        <v>21</v>
      </c>
      <c r="B11" s="18"/>
      <c r="C11" s="16" t="s">
        <v>22</v>
      </c>
      <c r="D11" s="82"/>
      <c r="E11" s="82"/>
      <c r="F11" s="83"/>
    </row>
    <row r="12" spans="1:6" ht="24.9" customHeight="1" thickBot="1">
      <c r="A12" s="87" t="s">
        <v>3</v>
      </c>
      <c r="B12" s="88"/>
      <c r="C12" s="16" t="s">
        <v>4</v>
      </c>
      <c r="D12" s="82"/>
      <c r="E12" s="82"/>
      <c r="F12" s="83"/>
    </row>
    <row r="13" spans="1:6" ht="24.9" customHeight="1" thickBot="1">
      <c r="A13" s="87"/>
      <c r="B13" s="88"/>
      <c r="C13" s="16" t="s">
        <v>5</v>
      </c>
      <c r="D13" s="82"/>
      <c r="E13" s="82"/>
      <c r="F13" s="83"/>
    </row>
    <row r="14" spans="1:6" ht="15" thickBot="1">
      <c r="A14" s="12"/>
      <c r="B14" s="13"/>
      <c r="C14" s="13"/>
      <c r="D14" s="13"/>
      <c r="E14" s="13"/>
      <c r="F14" s="13"/>
    </row>
    <row r="15" spans="1:6" ht="24.9" customHeight="1" thickBot="1">
      <c r="A15" s="136" t="s">
        <v>7</v>
      </c>
      <c r="B15" s="136"/>
      <c r="C15" s="136"/>
      <c r="D15" s="136"/>
      <c r="E15" s="136"/>
      <c r="F15" s="136"/>
    </row>
    <row r="16" spans="1:6" ht="24.9" customHeight="1" thickBot="1">
      <c r="A16" s="16" t="s">
        <v>14</v>
      </c>
      <c r="B16" s="20"/>
      <c r="C16" s="17" t="s">
        <v>45</v>
      </c>
      <c r="D16" s="130"/>
      <c r="E16" s="131"/>
      <c r="F16" s="132"/>
    </row>
    <row r="17" spans="1:6" ht="24.9" customHeight="1" thickBot="1">
      <c r="A17" s="16" t="s">
        <v>15</v>
      </c>
      <c r="B17" s="20"/>
      <c r="C17" s="19"/>
      <c r="D17" s="133"/>
      <c r="E17" s="134"/>
      <c r="F17" s="135"/>
    </row>
    <row r="18" spans="1:6" ht="24.9" customHeight="1" thickBot="1">
      <c r="A18" s="16" t="s">
        <v>16</v>
      </c>
      <c r="B18" s="20"/>
      <c r="C18" s="16" t="s">
        <v>17</v>
      </c>
      <c r="D18" s="82"/>
      <c r="E18" s="82"/>
      <c r="F18" s="83"/>
    </row>
    <row r="19" spans="1:6" ht="24.9" customHeight="1" thickBot="1">
      <c r="A19" s="16" t="s">
        <v>18</v>
      </c>
      <c r="B19" s="121"/>
      <c r="C19" s="121"/>
      <c r="D19" s="121"/>
      <c r="E19" s="121"/>
      <c r="F19" s="88"/>
    </row>
    <row r="20" spans="1:6" ht="32.25" customHeight="1">
      <c r="A20" s="72" t="s">
        <v>44</v>
      </c>
      <c r="B20" s="74" t="s">
        <v>67</v>
      </c>
      <c r="C20" s="75"/>
      <c r="D20" s="137" t="s">
        <v>46</v>
      </c>
      <c r="E20" s="138"/>
      <c r="F20" s="21" t="s">
        <v>43</v>
      </c>
    </row>
    <row r="21" spans="1:6" ht="32.25" customHeight="1" thickBot="1">
      <c r="A21" s="73"/>
      <c r="B21" s="76"/>
      <c r="C21" s="77"/>
      <c r="D21" s="128" t="s">
        <v>121</v>
      </c>
      <c r="E21" s="129"/>
      <c r="F21" s="22" t="s">
        <v>42</v>
      </c>
    </row>
    <row r="22" spans="1:6" ht="15.6">
      <c r="A22" s="1"/>
    </row>
    <row r="23" spans="1:6" ht="15" thickBot="1">
      <c r="A23" s="2"/>
    </row>
    <row r="24" spans="1:6" ht="15" thickBot="1">
      <c r="A24" s="123" t="s">
        <v>8</v>
      </c>
      <c r="B24" s="124"/>
      <c r="C24" s="124"/>
      <c r="D24" s="124"/>
      <c r="E24" s="124"/>
      <c r="F24" s="125"/>
    </row>
    <row r="25" spans="1:6" ht="24.9" customHeight="1">
      <c r="A25" s="3" t="s">
        <v>9</v>
      </c>
      <c r="B25" s="4"/>
      <c r="C25" s="4"/>
      <c r="D25" s="126"/>
      <c r="E25" s="126"/>
      <c r="F25" s="127"/>
    </row>
    <row r="26" spans="1:6" ht="24.9" customHeight="1">
      <c r="A26" s="122" t="s">
        <v>25</v>
      </c>
      <c r="B26" s="91"/>
      <c r="C26" s="91"/>
      <c r="D26" s="91"/>
      <c r="F26" s="5"/>
    </row>
    <row r="27" spans="1:6" ht="24.9" customHeight="1">
      <c r="A27" s="122" t="s">
        <v>13</v>
      </c>
      <c r="B27" s="91"/>
      <c r="C27" s="91"/>
      <c r="D27" s="91"/>
      <c r="F27" s="5"/>
    </row>
    <row r="28" spans="1:6" ht="24.9" customHeight="1">
      <c r="A28" s="118" t="s">
        <v>24</v>
      </c>
      <c r="B28" s="119"/>
      <c r="C28" s="119"/>
      <c r="D28" s="119"/>
      <c r="E28" s="119"/>
      <c r="F28" s="120"/>
    </row>
    <row r="29" spans="1:6" ht="24.9" customHeight="1" thickBot="1">
      <c r="A29" s="89" t="s">
        <v>23</v>
      </c>
      <c r="B29" s="90"/>
      <c r="C29" s="90"/>
      <c r="D29" s="91"/>
      <c r="F29" s="5"/>
    </row>
    <row r="30" spans="1:6" ht="24.9" customHeight="1">
      <c r="A30" s="10" t="s">
        <v>2</v>
      </c>
      <c r="B30" s="92"/>
      <c r="C30" s="94" t="s">
        <v>10</v>
      </c>
      <c r="D30" s="103"/>
      <c r="E30" s="104"/>
      <c r="F30" s="105"/>
    </row>
    <row r="31" spans="1:6" ht="24.9" customHeight="1">
      <c r="A31" s="11" t="s">
        <v>19</v>
      </c>
      <c r="B31" s="93"/>
      <c r="C31" s="95"/>
      <c r="D31" s="106"/>
      <c r="E31" s="107"/>
      <c r="F31" s="108"/>
    </row>
    <row r="32" spans="1:6" ht="24.9" customHeight="1" thickBot="1">
      <c r="A32" s="11" t="s">
        <v>20</v>
      </c>
      <c r="B32" s="93"/>
      <c r="C32" s="95"/>
      <c r="D32" s="106"/>
      <c r="E32" s="107"/>
      <c r="F32" s="108"/>
    </row>
    <row r="33" spans="1:6" ht="24.9" customHeight="1">
      <c r="A33" s="98" t="s">
        <v>11</v>
      </c>
      <c r="B33" s="96"/>
      <c r="C33" s="101" t="s">
        <v>12</v>
      </c>
      <c r="D33" s="109">
        <v>36526</v>
      </c>
      <c r="E33" s="110"/>
      <c r="F33" s="111"/>
    </row>
    <row r="34" spans="1:6" ht="24.9" customHeight="1">
      <c r="A34" s="99"/>
      <c r="B34" s="93"/>
      <c r="C34" s="95"/>
      <c r="D34" s="112"/>
      <c r="E34" s="113"/>
      <c r="F34" s="114"/>
    </row>
    <row r="35" spans="1:6" ht="24.9" customHeight="1" thickBot="1">
      <c r="A35" s="100"/>
      <c r="B35" s="97"/>
      <c r="C35" s="102"/>
      <c r="D35" s="115"/>
      <c r="E35" s="116"/>
      <c r="F35" s="117"/>
    </row>
    <row r="36" spans="1:6" ht="15.6">
      <c r="A36" s="1"/>
    </row>
  </sheetData>
  <mergeCells count="37">
    <mergeCell ref="D16:F17"/>
    <mergeCell ref="D12:F12"/>
    <mergeCell ref="D13:F13"/>
    <mergeCell ref="A15:F15"/>
    <mergeCell ref="D20:E20"/>
    <mergeCell ref="A28:F28"/>
    <mergeCell ref="D18:F18"/>
    <mergeCell ref="B19:F19"/>
    <mergeCell ref="A26:D26"/>
    <mergeCell ref="A27:D27"/>
    <mergeCell ref="A24:F24"/>
    <mergeCell ref="D25:F25"/>
    <mergeCell ref="D21:E21"/>
    <mergeCell ref="A29:D29"/>
    <mergeCell ref="B30:B32"/>
    <mergeCell ref="C30:C32"/>
    <mergeCell ref="B33:B35"/>
    <mergeCell ref="A33:A35"/>
    <mergeCell ref="C33:C35"/>
    <mergeCell ref="D30:F32"/>
    <mergeCell ref="D33:F35"/>
    <mergeCell ref="A1:F1"/>
    <mergeCell ref="A20:A21"/>
    <mergeCell ref="B20:C21"/>
    <mergeCell ref="D8:F8"/>
    <mergeCell ref="A9:F9"/>
    <mergeCell ref="D10:F10"/>
    <mergeCell ref="D11:F11"/>
    <mergeCell ref="A3:F3"/>
    <mergeCell ref="D4:F4"/>
    <mergeCell ref="D5:F5"/>
    <mergeCell ref="D6:F6"/>
    <mergeCell ref="D7:F7"/>
    <mergeCell ref="A6:A7"/>
    <mergeCell ref="B6:B7"/>
    <mergeCell ref="A12:A13"/>
    <mergeCell ref="B12:B13"/>
  </mergeCells>
  <phoneticPr fontId="9" type="noConversion"/>
  <pageMargins left="0.7" right="0.7" top="0.75" bottom="0.75" header="0.3" footer="0.3"/>
  <pageSetup paperSize="9" scale="6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38100</xdr:colOff>
                    <xdr:row>30</xdr:row>
                    <xdr:rowOff>38100</xdr:rowOff>
                  </from>
                  <to>
                    <xdr:col>0</xdr:col>
                    <xdr:colOff>259080</xdr:colOff>
                    <xdr:row>30</xdr:row>
                    <xdr:rowOff>259080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45720</xdr:colOff>
                    <xdr:row>31</xdr:row>
                    <xdr:rowOff>38100</xdr:rowOff>
                  </from>
                  <to>
                    <xdr:col>0</xdr:col>
                    <xdr:colOff>259080</xdr:colOff>
                    <xdr:row>31</xdr:row>
                    <xdr:rowOff>259080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22860</xdr:colOff>
                    <xdr:row>19</xdr:row>
                    <xdr:rowOff>22860</xdr:rowOff>
                  </from>
                  <to>
                    <xdr:col>1</xdr:col>
                    <xdr:colOff>342900</xdr:colOff>
                    <xdr:row>19</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2392680</xdr:colOff>
                    <xdr:row>19</xdr:row>
                    <xdr:rowOff>30480</xdr:rowOff>
                  </from>
                  <to>
                    <xdr:col>2</xdr:col>
                    <xdr:colOff>213360</xdr:colOff>
                    <xdr:row>19</xdr:row>
                    <xdr:rowOff>236220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22860</xdr:colOff>
                    <xdr:row>19</xdr:row>
                    <xdr:rowOff>213360</xdr:rowOff>
                  </from>
                  <to>
                    <xdr:col>1</xdr:col>
                    <xdr:colOff>342900</xdr:colOff>
                    <xdr:row>20</xdr:row>
                    <xdr:rowOff>7620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2392680</xdr:colOff>
                    <xdr:row>19</xdr:row>
                    <xdr:rowOff>213360</xdr:rowOff>
                  </from>
                  <to>
                    <xdr:col>2</xdr:col>
                    <xdr:colOff>220980</xdr:colOff>
                    <xdr:row>20</xdr:row>
                    <xdr:rowOff>7620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2392680</xdr:colOff>
                    <xdr:row>19</xdr:row>
                    <xdr:rowOff>388620</xdr:rowOff>
                  </from>
                  <to>
                    <xdr:col>2</xdr:col>
                    <xdr:colOff>220980</xdr:colOff>
                    <xdr:row>20</xdr:row>
                    <xdr:rowOff>190500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22860</xdr:colOff>
                    <xdr:row>20</xdr:row>
                    <xdr:rowOff>0</xdr:rowOff>
                  </from>
                  <to>
                    <xdr:col>1</xdr:col>
                    <xdr:colOff>327660</xdr:colOff>
                    <xdr:row>20</xdr:row>
                    <xdr:rowOff>198120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5</xdr:col>
                    <xdr:colOff>68580</xdr:colOff>
                    <xdr:row>19</xdr:row>
                    <xdr:rowOff>114300</xdr:rowOff>
                  </from>
                  <to>
                    <xdr:col>5</xdr:col>
                    <xdr:colOff>259080</xdr:colOff>
                    <xdr:row>19</xdr:row>
                    <xdr:rowOff>312420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5</xdr:col>
                    <xdr:colOff>68580</xdr:colOff>
                    <xdr:row>20</xdr:row>
                    <xdr:rowOff>114300</xdr:rowOff>
                  </from>
                  <to>
                    <xdr:col>5</xdr:col>
                    <xdr:colOff>259080</xdr:colOff>
                    <xdr:row>20</xdr:row>
                    <xdr:rowOff>312420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1</xdr:col>
                    <xdr:colOff>22860</xdr:colOff>
                    <xdr:row>20</xdr:row>
                    <xdr:rowOff>175260</xdr:rowOff>
                  </from>
                  <to>
                    <xdr:col>1</xdr:col>
                    <xdr:colOff>327660</xdr:colOff>
                    <xdr:row>20</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2F5B4-EB5B-44AB-9313-78DD07E96842}">
  <sheetPr codeName="Sheet2">
    <pageSetUpPr fitToPage="1"/>
  </sheetPr>
  <dimension ref="A1:P213"/>
  <sheetViews>
    <sheetView topLeftCell="A18" workbookViewId="0">
      <selection activeCell="H33" sqref="H33"/>
    </sheetView>
  </sheetViews>
  <sheetFormatPr defaultColWidth="18" defaultRowHeight="14.4"/>
  <cols>
    <col min="1" max="1" width="5" style="6" customWidth="1"/>
    <col min="2" max="2" width="16.109375" style="7" customWidth="1"/>
    <col min="3" max="3" width="7.6640625" style="7" customWidth="1"/>
    <col min="4" max="4" width="5.6640625" style="7" customWidth="1"/>
    <col min="5" max="6" width="12.21875" style="7" customWidth="1"/>
    <col min="7" max="8" width="10.21875" style="7" customWidth="1"/>
    <col min="9" max="9" width="10.88671875" style="7" customWidth="1"/>
    <col min="10" max="10" width="8.6640625" style="7" customWidth="1"/>
    <col min="11" max="11" width="11.109375" style="7" customWidth="1"/>
    <col min="12" max="12" width="10.33203125" style="7" customWidth="1"/>
    <col min="13" max="13" width="11" style="6" customWidth="1"/>
    <col min="14" max="14" width="17.6640625" style="6" customWidth="1"/>
    <col min="15" max="15" width="8.109375" style="6" customWidth="1"/>
    <col min="16" max="16" width="6.109375" style="6" customWidth="1"/>
    <col min="17" max="16384" width="18" style="6"/>
  </cols>
  <sheetData>
    <row r="1" spans="1:16">
      <c r="A1" s="263" t="s">
        <v>114</v>
      </c>
      <c r="B1" s="263"/>
      <c r="C1" s="263"/>
      <c r="D1" s="263"/>
      <c r="E1" s="263"/>
      <c r="F1" s="263"/>
      <c r="G1" s="263"/>
      <c r="H1" s="263"/>
      <c r="I1" s="263"/>
      <c r="J1" s="263"/>
      <c r="K1" s="263"/>
      <c r="L1" s="263"/>
      <c r="M1" s="263"/>
      <c r="N1" s="263"/>
      <c r="O1" s="263"/>
    </row>
    <row r="2" spans="1:16">
      <c r="A2" s="262" t="s">
        <v>212</v>
      </c>
      <c r="B2" s="262"/>
      <c r="C2" s="262"/>
      <c r="D2" s="262"/>
      <c r="E2" s="262"/>
      <c r="F2" s="262"/>
      <c r="G2" s="262"/>
      <c r="H2" s="262"/>
      <c r="I2" s="262"/>
      <c r="J2" s="262"/>
      <c r="K2" s="262"/>
      <c r="L2" s="262"/>
      <c r="M2" s="262"/>
      <c r="N2" s="262"/>
      <c r="O2" s="262"/>
    </row>
    <row r="3" spans="1:16" ht="29.4" customHeight="1">
      <c r="A3" s="265" t="s">
        <v>213</v>
      </c>
      <c r="B3" s="265"/>
      <c r="C3" s="265"/>
      <c r="D3" s="265"/>
      <c r="E3" s="265"/>
      <c r="F3" s="265"/>
      <c r="G3" s="265"/>
      <c r="H3" s="265"/>
      <c r="I3" s="265"/>
      <c r="J3" s="265"/>
      <c r="K3" s="265"/>
      <c r="L3" s="265"/>
      <c r="M3" s="265"/>
      <c r="N3" s="265"/>
      <c r="O3" s="265"/>
    </row>
    <row r="4" spans="1:16">
      <c r="A4" s="261" t="s">
        <v>119</v>
      </c>
      <c r="B4" s="261"/>
      <c r="C4" s="261"/>
      <c r="D4" s="261"/>
      <c r="E4" s="261"/>
      <c r="F4" s="261"/>
      <c r="G4" s="261"/>
      <c r="H4" s="261"/>
      <c r="I4" s="261"/>
      <c r="J4" s="261"/>
      <c r="K4" s="261"/>
      <c r="L4" s="261"/>
      <c r="M4" s="261"/>
      <c r="N4" s="261"/>
      <c r="O4" s="261"/>
    </row>
    <row r="5" spans="1:16">
      <c r="A5" s="262" t="s">
        <v>119</v>
      </c>
      <c r="B5" s="261"/>
      <c r="C5" s="261"/>
      <c r="D5" s="261"/>
      <c r="E5" s="261"/>
      <c r="F5" s="261"/>
      <c r="G5" s="261"/>
      <c r="H5" s="261"/>
      <c r="I5" s="261"/>
      <c r="J5" s="261"/>
      <c r="K5" s="261"/>
      <c r="L5" s="261"/>
      <c r="M5" s="261"/>
      <c r="N5" s="261"/>
      <c r="O5" s="261"/>
    </row>
    <row r="6" spans="1:16">
      <c r="A6" s="261" t="s">
        <v>115</v>
      </c>
      <c r="B6" s="261"/>
      <c r="C6" s="261"/>
      <c r="D6" s="261"/>
      <c r="E6" s="261"/>
      <c r="F6" s="261"/>
      <c r="G6" s="261"/>
      <c r="H6" s="261"/>
      <c r="I6" s="261"/>
      <c r="J6" s="261"/>
      <c r="K6" s="261"/>
      <c r="L6" s="261"/>
      <c r="M6" s="261"/>
      <c r="N6" s="261"/>
      <c r="O6" s="261"/>
    </row>
    <row r="7" spans="1:16">
      <c r="B7" s="264" t="s">
        <v>116</v>
      </c>
      <c r="C7" s="264"/>
      <c r="D7" s="264"/>
      <c r="E7" s="264"/>
      <c r="F7" s="264"/>
      <c r="G7" s="264"/>
      <c r="H7" s="264"/>
      <c r="I7" s="264"/>
      <c r="J7" s="264"/>
      <c r="K7" s="264"/>
      <c r="L7" s="264"/>
      <c r="M7" s="264"/>
      <c r="N7" s="264"/>
      <c r="O7" s="264"/>
    </row>
    <row r="8" spans="1:16">
      <c r="B8" s="264" t="s">
        <v>117</v>
      </c>
      <c r="C8" s="264"/>
      <c r="D8" s="264"/>
      <c r="E8" s="264"/>
      <c r="F8" s="264"/>
      <c r="G8" s="264"/>
      <c r="H8" s="264"/>
      <c r="I8" s="264"/>
      <c r="J8" s="264"/>
      <c r="K8" s="264"/>
      <c r="L8" s="264"/>
      <c r="M8" s="264"/>
      <c r="N8" s="264"/>
      <c r="O8" s="264"/>
    </row>
    <row r="9" spans="1:16">
      <c r="A9" s="262" t="s">
        <v>274</v>
      </c>
      <c r="B9" s="262"/>
      <c r="C9" s="262"/>
      <c r="D9" s="262"/>
      <c r="E9" s="262"/>
      <c r="F9" s="262"/>
      <c r="G9" s="262"/>
      <c r="H9" s="262"/>
      <c r="I9" s="262"/>
      <c r="J9" s="262"/>
      <c r="K9" s="262"/>
      <c r="L9" s="262"/>
      <c r="M9" s="262"/>
      <c r="N9" s="262"/>
      <c r="O9" s="262"/>
    </row>
    <row r="10" spans="1:16">
      <c r="A10" s="266" t="s">
        <v>214</v>
      </c>
      <c r="B10" s="262"/>
      <c r="C10" s="262"/>
      <c r="D10" s="262"/>
      <c r="E10" s="262"/>
      <c r="F10" s="262"/>
      <c r="G10" s="262"/>
      <c r="H10" s="262"/>
      <c r="I10" s="262"/>
      <c r="J10" s="262"/>
      <c r="K10" s="262"/>
      <c r="L10" s="262"/>
      <c r="M10" s="262"/>
      <c r="N10" s="262"/>
      <c r="O10" s="262"/>
    </row>
    <row r="11" spans="1:16">
      <c r="A11" s="251"/>
      <c r="B11" s="267" t="s">
        <v>215</v>
      </c>
      <c r="C11" s="267"/>
      <c r="D11" s="267"/>
      <c r="E11" s="267"/>
      <c r="F11" s="267"/>
      <c r="G11" s="267"/>
      <c r="H11" s="267"/>
      <c r="I11" s="267"/>
      <c r="J11" s="267"/>
      <c r="K11" s="267"/>
      <c r="L11" s="267"/>
      <c r="M11" s="267"/>
      <c r="N11" s="267"/>
      <c r="O11" s="267"/>
    </row>
    <row r="12" spans="1:16" ht="28.2" customHeight="1">
      <c r="A12" s="251"/>
      <c r="B12" s="268" t="s">
        <v>216</v>
      </c>
      <c r="C12" s="268"/>
      <c r="D12" s="268"/>
      <c r="E12" s="268"/>
      <c r="F12" s="268"/>
      <c r="G12" s="268"/>
      <c r="H12" s="268"/>
      <c r="I12" s="268"/>
      <c r="J12" s="268"/>
      <c r="K12" s="268"/>
      <c r="L12" s="268"/>
      <c r="M12" s="268"/>
      <c r="N12" s="268"/>
      <c r="O12" s="268"/>
    </row>
    <row r="13" spans="1:16">
      <c r="B13" s="39"/>
    </row>
    <row r="14" spans="1:16" ht="21" customHeight="1">
      <c r="A14" s="174" t="s">
        <v>27</v>
      </c>
      <c r="B14" s="174"/>
      <c r="C14" s="174"/>
      <c r="D14" s="174"/>
      <c r="E14" s="174"/>
      <c r="F14" s="174"/>
      <c r="G14" s="174"/>
      <c r="H14" s="174"/>
      <c r="I14" s="174"/>
      <c r="J14" s="174"/>
      <c r="K14" s="174"/>
      <c r="L14" s="174"/>
      <c r="M14" s="174"/>
      <c r="N14" s="174"/>
      <c r="O14" s="174"/>
      <c r="P14" s="40"/>
    </row>
    <row r="15" spans="1:16" ht="15" thickBot="1"/>
    <row r="16" spans="1:16" ht="16.2" customHeight="1" thickBot="1">
      <c r="A16" s="163" t="s">
        <v>7</v>
      </c>
      <c r="B16" s="164"/>
      <c r="C16" s="164"/>
      <c r="D16" s="164"/>
      <c r="E16" s="164"/>
      <c r="F16" s="164"/>
      <c r="G16" s="164"/>
      <c r="H16" s="164"/>
      <c r="I16" s="164"/>
      <c r="J16" s="164"/>
      <c r="K16" s="164"/>
      <c r="L16" s="164"/>
      <c r="M16" s="164"/>
      <c r="N16" s="164"/>
      <c r="O16" s="165"/>
    </row>
    <row r="17" spans="1:16" ht="30" customHeight="1">
      <c r="A17" s="144" t="s">
        <v>28</v>
      </c>
      <c r="B17" s="145"/>
      <c r="C17" s="169" t="str">
        <f>IF('RSP 100 Annex A Form'!B17&lt;&gt;"", 'RSP 100 Annex A Form'!B17,"")</f>
        <v/>
      </c>
      <c r="D17" s="170"/>
      <c r="E17" s="170"/>
      <c r="F17" s="170"/>
      <c r="G17" s="170"/>
      <c r="H17" s="171"/>
      <c r="I17" s="177" t="s">
        <v>29</v>
      </c>
      <c r="J17" s="177"/>
      <c r="K17" s="177"/>
      <c r="L17" s="178"/>
      <c r="M17" s="166" t="str">
        <f>IF('RSP 100 Annex A Form'!D18&lt;&gt;"", 'RSP 100 Annex A Form'!D18,"")</f>
        <v/>
      </c>
      <c r="N17" s="167"/>
      <c r="O17" s="168"/>
    </row>
    <row r="18" spans="1:16" ht="30" customHeight="1">
      <c r="A18" s="140" t="s">
        <v>30</v>
      </c>
      <c r="B18" s="141"/>
      <c r="C18" s="280" t="str">
        <f>IF('RSP 100 Annex A Form'!D21&lt;&gt;"Enter HMN here if applicable", 'RSP 100 Annex A Form'!D21,"")</f>
        <v/>
      </c>
      <c r="D18" s="281"/>
      <c r="E18" s="281"/>
      <c r="F18" s="281"/>
      <c r="G18" s="281"/>
      <c r="H18" s="282"/>
      <c r="I18" s="179" t="s">
        <v>31</v>
      </c>
      <c r="J18" s="179"/>
      <c r="K18" s="179"/>
      <c r="L18" s="180"/>
      <c r="M18" s="187" t="str">
        <f>IF('RSP 100 Annex A Form'!D16&lt;&gt;"", 'RSP 100 Annex A Form'!D16,"")</f>
        <v/>
      </c>
      <c r="N18" s="193"/>
      <c r="O18" s="188"/>
    </row>
    <row r="19" spans="1:16" ht="15.6" customHeight="1">
      <c r="A19" s="189" t="s">
        <v>32</v>
      </c>
      <c r="B19" s="190"/>
      <c r="C19" s="157" t="str">
        <f>IF('RSP 100 Annex A Form'!B18&lt;&gt;"", 'RSP 100 Annex A Form'!B18,"")</f>
        <v/>
      </c>
      <c r="D19" s="158"/>
      <c r="E19" s="158"/>
      <c r="F19" s="158"/>
      <c r="G19" s="158"/>
      <c r="H19" s="159"/>
      <c r="I19" s="181" t="s">
        <v>120</v>
      </c>
      <c r="J19" s="181"/>
      <c r="K19" s="181"/>
      <c r="L19" s="182"/>
      <c r="M19" s="30" t="s">
        <v>102</v>
      </c>
      <c r="N19" s="187"/>
      <c r="O19" s="188"/>
    </row>
    <row r="20" spans="1:16" ht="16.2" thickBot="1">
      <c r="A20" s="191"/>
      <c r="B20" s="192"/>
      <c r="C20" s="160"/>
      <c r="D20" s="161"/>
      <c r="E20" s="161"/>
      <c r="F20" s="161"/>
      <c r="G20" s="161"/>
      <c r="H20" s="162"/>
      <c r="I20" s="183"/>
      <c r="J20" s="183"/>
      <c r="K20" s="183"/>
      <c r="L20" s="184"/>
      <c r="M20" s="31" t="s">
        <v>95</v>
      </c>
      <c r="N20" s="142"/>
      <c r="O20" s="143"/>
    </row>
    <row r="21" spans="1:16" ht="15" thickBot="1"/>
    <row r="22" spans="1:16" ht="16.2" customHeight="1" thickBot="1">
      <c r="A22" s="163" t="s">
        <v>33</v>
      </c>
      <c r="B22" s="164"/>
      <c r="C22" s="164"/>
      <c r="D22" s="164"/>
      <c r="E22" s="164"/>
      <c r="F22" s="164"/>
      <c r="G22" s="164"/>
      <c r="H22" s="164"/>
      <c r="I22" s="164"/>
      <c r="J22" s="164"/>
      <c r="K22" s="164"/>
      <c r="L22" s="164"/>
      <c r="M22" s="164"/>
      <c r="N22" s="164"/>
      <c r="O22" s="165"/>
      <c r="P22" s="43"/>
    </row>
    <row r="23" spans="1:16" ht="30" customHeight="1" thickBot="1">
      <c r="A23" s="258" t="s">
        <v>208</v>
      </c>
      <c r="B23" s="259"/>
      <c r="C23" s="259"/>
      <c r="D23" s="259"/>
      <c r="E23" s="259"/>
      <c r="F23" s="259"/>
      <c r="G23" s="259"/>
      <c r="H23" s="259"/>
      <c r="I23" s="259"/>
      <c r="J23" s="259"/>
      <c r="K23" s="259"/>
      <c r="L23" s="259"/>
      <c r="M23" s="259"/>
      <c r="N23" s="259"/>
      <c r="O23" s="260"/>
      <c r="P23" s="44"/>
    </row>
    <row r="24" spans="1:16" ht="15" thickBot="1">
      <c r="A24" s="36"/>
      <c r="B24" s="23"/>
      <c r="C24" s="23"/>
      <c r="D24" s="23"/>
      <c r="E24" s="23"/>
      <c r="F24" s="23"/>
      <c r="G24" s="23"/>
      <c r="H24" s="23"/>
      <c r="I24" s="23"/>
      <c r="J24" s="23"/>
      <c r="K24" s="23"/>
      <c r="L24" s="23"/>
      <c r="M24" s="23"/>
    </row>
    <row r="25" spans="1:16" ht="29.4" customHeight="1">
      <c r="A25" s="152" t="s">
        <v>96</v>
      </c>
      <c r="B25" s="255" t="s">
        <v>273</v>
      </c>
      <c r="C25" s="172" t="s">
        <v>97</v>
      </c>
      <c r="D25" s="173"/>
      <c r="E25" s="154" t="s">
        <v>69</v>
      </c>
      <c r="F25" s="154"/>
      <c r="G25" s="257" t="s">
        <v>207</v>
      </c>
      <c r="H25" s="250"/>
      <c r="I25" s="253" t="s">
        <v>206</v>
      </c>
      <c r="J25" s="185"/>
      <c r="K25" s="186"/>
      <c r="L25" s="45" t="s">
        <v>112</v>
      </c>
      <c r="M25" s="147" t="s">
        <v>73</v>
      </c>
      <c r="N25" s="149" t="s">
        <v>211</v>
      </c>
      <c r="O25" s="273" t="s">
        <v>64</v>
      </c>
    </row>
    <row r="26" spans="1:16">
      <c r="A26" s="153"/>
      <c r="B26" s="256"/>
      <c r="C26" s="24" t="s">
        <v>98</v>
      </c>
      <c r="D26" s="24" t="s">
        <v>99</v>
      </c>
      <c r="E26" s="32" t="s">
        <v>70</v>
      </c>
      <c r="F26" s="32" t="s">
        <v>71</v>
      </c>
      <c r="G26" s="25" t="s">
        <v>70</v>
      </c>
      <c r="H26" s="25" t="s">
        <v>71</v>
      </c>
      <c r="I26" s="26" t="s">
        <v>79</v>
      </c>
      <c r="J26" s="26" t="s">
        <v>80</v>
      </c>
      <c r="K26" s="26" t="s">
        <v>72</v>
      </c>
      <c r="L26" s="38" t="s">
        <v>113</v>
      </c>
      <c r="M26" s="148"/>
      <c r="N26" s="150"/>
      <c r="O26" s="274"/>
    </row>
    <row r="27" spans="1:16">
      <c r="A27" s="37">
        <v>1</v>
      </c>
      <c r="B27" s="27" t="s">
        <v>35</v>
      </c>
      <c r="C27" s="29" t="s">
        <v>100</v>
      </c>
      <c r="D27" s="28">
        <v>9</v>
      </c>
      <c r="E27" s="28">
        <v>13.56</v>
      </c>
      <c r="F27" s="28">
        <v>13.56</v>
      </c>
      <c r="G27" s="28"/>
      <c r="H27" s="28"/>
      <c r="I27" s="28">
        <v>21.8</v>
      </c>
      <c r="J27" s="28" t="s">
        <v>201</v>
      </c>
      <c r="K27" s="28">
        <v>30</v>
      </c>
      <c r="L27" s="28">
        <v>2.2599999999999998</v>
      </c>
      <c r="M27" s="28" t="s">
        <v>77</v>
      </c>
      <c r="N27" s="41" t="s">
        <v>78</v>
      </c>
      <c r="O27" s="275" t="s">
        <v>103</v>
      </c>
    </row>
    <row r="28" spans="1:16">
      <c r="A28" s="37">
        <f>A27+1</f>
        <v>2</v>
      </c>
      <c r="B28" s="254" t="s">
        <v>219</v>
      </c>
      <c r="C28" s="277" t="s">
        <v>220</v>
      </c>
      <c r="D28" s="28">
        <v>2</v>
      </c>
      <c r="E28" s="28">
        <v>0.123</v>
      </c>
      <c r="F28" s="28">
        <v>0.13</v>
      </c>
      <c r="G28" s="28"/>
      <c r="H28" s="28"/>
      <c r="I28" s="28">
        <v>7.6</v>
      </c>
      <c r="J28" s="28" t="s">
        <v>200</v>
      </c>
      <c r="K28" s="28">
        <v>3</v>
      </c>
      <c r="L28" s="28">
        <v>12</v>
      </c>
      <c r="M28" s="277" t="s">
        <v>221</v>
      </c>
      <c r="N28" s="279" t="s">
        <v>272</v>
      </c>
      <c r="O28" s="275" t="s">
        <v>103</v>
      </c>
    </row>
    <row r="29" spans="1:16">
      <c r="A29" s="37">
        <f>A28+1</f>
        <v>3</v>
      </c>
      <c r="B29" s="254" t="s">
        <v>76</v>
      </c>
      <c r="C29" s="29" t="s">
        <v>101</v>
      </c>
      <c r="D29" s="28">
        <v>2</v>
      </c>
      <c r="E29" s="28">
        <v>2402</v>
      </c>
      <c r="F29" s="28">
        <v>2480</v>
      </c>
      <c r="G29" s="28">
        <v>7.8700000000000006E-2</v>
      </c>
      <c r="H29" s="28">
        <v>7.8700000000000006E-2</v>
      </c>
      <c r="I29" s="28"/>
      <c r="J29" s="28"/>
      <c r="K29" s="28"/>
      <c r="L29" s="28">
        <v>844</v>
      </c>
      <c r="M29" s="28" t="s">
        <v>74</v>
      </c>
      <c r="N29" s="42" t="s">
        <v>75</v>
      </c>
      <c r="O29" s="275" t="s">
        <v>103</v>
      </c>
    </row>
    <row r="30" spans="1:16">
      <c r="A30" s="37">
        <f t="shared" ref="A30:A93" si="0">A29+1</f>
        <v>4</v>
      </c>
      <c r="B30" s="254" t="s">
        <v>34</v>
      </c>
      <c r="C30" s="29" t="s">
        <v>101</v>
      </c>
      <c r="D30" s="28">
        <v>2</v>
      </c>
      <c r="E30" s="28">
        <v>2402</v>
      </c>
      <c r="F30" s="28">
        <v>2480</v>
      </c>
      <c r="G30" s="28">
        <v>7.8700000000000006E-2</v>
      </c>
      <c r="H30" s="28">
        <v>7.8700000000000006E-2</v>
      </c>
      <c r="I30" s="28"/>
      <c r="J30" s="28"/>
      <c r="K30" s="28"/>
      <c r="L30" s="28">
        <v>1054</v>
      </c>
      <c r="M30" s="28" t="s">
        <v>222</v>
      </c>
      <c r="N30" s="42" t="s">
        <v>75</v>
      </c>
      <c r="O30" s="275" t="s">
        <v>103</v>
      </c>
    </row>
    <row r="31" spans="1:16">
      <c r="A31" s="37">
        <f t="shared" si="0"/>
        <v>5</v>
      </c>
      <c r="B31" s="254" t="s">
        <v>65</v>
      </c>
      <c r="C31" s="28" t="s">
        <v>81</v>
      </c>
      <c r="D31" s="28">
        <v>2</v>
      </c>
      <c r="E31" s="28">
        <v>5180</v>
      </c>
      <c r="F31" s="28">
        <v>5240</v>
      </c>
      <c r="G31" s="28"/>
      <c r="H31" s="28"/>
      <c r="I31" s="28">
        <v>0.24</v>
      </c>
      <c r="J31" s="28" t="s">
        <v>191</v>
      </c>
      <c r="K31" s="28"/>
      <c r="L31" s="28">
        <v>28350</v>
      </c>
      <c r="M31" s="28" t="s">
        <v>82</v>
      </c>
      <c r="N31" s="42" t="s">
        <v>91</v>
      </c>
      <c r="O31" s="275"/>
    </row>
    <row r="32" spans="1:16">
      <c r="A32" s="37">
        <f t="shared" si="0"/>
        <v>6</v>
      </c>
      <c r="B32" s="254" t="s">
        <v>65</v>
      </c>
      <c r="C32" s="28" t="s">
        <v>81</v>
      </c>
      <c r="D32" s="28">
        <v>2</v>
      </c>
      <c r="E32" s="28">
        <v>5190</v>
      </c>
      <c r="F32" s="28">
        <v>5230</v>
      </c>
      <c r="G32" s="28"/>
      <c r="H32" s="28"/>
      <c r="I32" s="28">
        <v>0.21</v>
      </c>
      <c r="J32" s="28" t="s">
        <v>191</v>
      </c>
      <c r="K32" s="28"/>
      <c r="L32" s="28">
        <v>58400</v>
      </c>
      <c r="M32" s="28" t="s">
        <v>83</v>
      </c>
      <c r="N32" s="42" t="s">
        <v>91</v>
      </c>
      <c r="O32" s="275" t="s">
        <v>103</v>
      </c>
    </row>
    <row r="33" spans="1:15">
      <c r="A33" s="37">
        <f t="shared" si="0"/>
        <v>7</v>
      </c>
      <c r="B33" s="254" t="s">
        <v>65</v>
      </c>
      <c r="C33" s="28" t="s">
        <v>81</v>
      </c>
      <c r="D33" s="28">
        <v>2</v>
      </c>
      <c r="E33" s="28">
        <v>5210</v>
      </c>
      <c r="F33" s="28">
        <v>5210</v>
      </c>
      <c r="G33" s="28"/>
      <c r="H33" s="28"/>
      <c r="I33" s="28">
        <v>0.23</v>
      </c>
      <c r="J33" s="28" t="s">
        <v>191</v>
      </c>
      <c r="K33" s="28"/>
      <c r="L33" s="28">
        <v>87840</v>
      </c>
      <c r="M33" s="28" t="s">
        <v>84</v>
      </c>
      <c r="N33" s="42" t="s">
        <v>91</v>
      </c>
      <c r="O33" s="275" t="s">
        <v>103</v>
      </c>
    </row>
    <row r="34" spans="1:15">
      <c r="A34" s="37">
        <f t="shared" si="0"/>
        <v>8</v>
      </c>
      <c r="B34" s="254" t="s">
        <v>65</v>
      </c>
      <c r="C34" s="28" t="s">
        <v>81</v>
      </c>
      <c r="D34" s="28">
        <v>2</v>
      </c>
      <c r="E34" s="28">
        <v>5260</v>
      </c>
      <c r="F34" s="28">
        <v>5320</v>
      </c>
      <c r="G34" s="28">
        <v>0.2404</v>
      </c>
      <c r="H34" s="28">
        <v>0.2404</v>
      </c>
      <c r="I34" s="28"/>
      <c r="J34" s="28"/>
      <c r="K34" s="28"/>
      <c r="L34" s="28">
        <v>28350</v>
      </c>
      <c r="M34" s="28" t="s">
        <v>82</v>
      </c>
      <c r="N34" s="42" t="s">
        <v>91</v>
      </c>
      <c r="O34" s="275"/>
    </row>
    <row r="35" spans="1:15">
      <c r="A35" s="37">
        <f t="shared" si="0"/>
        <v>9</v>
      </c>
      <c r="B35" s="254" t="s">
        <v>65</v>
      </c>
      <c r="C35" s="28" t="s">
        <v>81</v>
      </c>
      <c r="D35" s="28">
        <v>2</v>
      </c>
      <c r="E35" s="28">
        <v>5270</v>
      </c>
      <c r="F35" s="28">
        <v>5310</v>
      </c>
      <c r="G35" s="28">
        <v>0.23769999999999999</v>
      </c>
      <c r="H35" s="28">
        <v>0.23769999999999999</v>
      </c>
      <c r="I35" s="28"/>
      <c r="J35" s="28"/>
      <c r="K35" s="28"/>
      <c r="L35" s="28">
        <v>58400</v>
      </c>
      <c r="M35" s="28" t="s">
        <v>83</v>
      </c>
      <c r="N35" s="42" t="s">
        <v>92</v>
      </c>
      <c r="O35" s="275" t="s">
        <v>103</v>
      </c>
    </row>
    <row r="36" spans="1:15">
      <c r="A36" s="37">
        <f t="shared" si="0"/>
        <v>10</v>
      </c>
      <c r="B36" s="254" t="s">
        <v>65</v>
      </c>
      <c r="C36" s="28" t="s">
        <v>81</v>
      </c>
      <c r="D36" s="28">
        <v>2</v>
      </c>
      <c r="E36" s="28">
        <v>5290</v>
      </c>
      <c r="F36" s="28">
        <v>5290</v>
      </c>
      <c r="G36" s="28">
        <v>0.23280000000000001</v>
      </c>
      <c r="H36" s="28">
        <v>0.23280000000000001</v>
      </c>
      <c r="I36" s="28"/>
      <c r="J36" s="28"/>
      <c r="K36" s="28"/>
      <c r="L36" s="28">
        <v>87840</v>
      </c>
      <c r="M36" s="28" t="s">
        <v>84</v>
      </c>
      <c r="N36" s="42" t="s">
        <v>92</v>
      </c>
      <c r="O36" s="275" t="s">
        <v>103</v>
      </c>
    </row>
    <row r="37" spans="1:15">
      <c r="A37" s="37">
        <f t="shared" si="0"/>
        <v>11</v>
      </c>
      <c r="B37" s="254" t="s">
        <v>65</v>
      </c>
      <c r="C37" s="28" t="s">
        <v>81</v>
      </c>
      <c r="D37" s="28">
        <v>2</v>
      </c>
      <c r="E37" s="28">
        <v>5745</v>
      </c>
      <c r="F37" s="28">
        <v>5825</v>
      </c>
      <c r="G37" s="28">
        <v>0.2404</v>
      </c>
      <c r="H37" s="28">
        <v>0.2404</v>
      </c>
      <c r="I37" s="28"/>
      <c r="J37" s="28"/>
      <c r="K37" s="28"/>
      <c r="L37" s="28">
        <v>28350</v>
      </c>
      <c r="M37" s="28" t="s">
        <v>82</v>
      </c>
      <c r="N37" s="42" t="s">
        <v>91</v>
      </c>
      <c r="O37" s="275"/>
    </row>
    <row r="38" spans="1:15">
      <c r="A38" s="37">
        <f t="shared" si="0"/>
        <v>12</v>
      </c>
      <c r="B38" s="254" t="s">
        <v>65</v>
      </c>
      <c r="C38" s="28" t="s">
        <v>81</v>
      </c>
      <c r="D38" s="28">
        <v>2</v>
      </c>
      <c r="E38" s="28">
        <v>5755</v>
      </c>
      <c r="F38" s="28">
        <v>5795</v>
      </c>
      <c r="G38" s="28">
        <v>0.23769999999999999</v>
      </c>
      <c r="H38" s="28">
        <v>0.23769999999999999</v>
      </c>
      <c r="I38" s="28"/>
      <c r="J38" s="28"/>
      <c r="K38" s="28"/>
      <c r="L38" s="28">
        <v>58400</v>
      </c>
      <c r="M38" s="28" t="s">
        <v>83</v>
      </c>
      <c r="N38" s="42" t="s">
        <v>92</v>
      </c>
      <c r="O38" s="275" t="s">
        <v>103</v>
      </c>
    </row>
    <row r="39" spans="1:15">
      <c r="A39" s="37">
        <f t="shared" si="0"/>
        <v>13</v>
      </c>
      <c r="B39" s="254" t="s">
        <v>65</v>
      </c>
      <c r="C39" s="28" t="s">
        <v>81</v>
      </c>
      <c r="D39" s="28">
        <v>2</v>
      </c>
      <c r="E39" s="28">
        <v>5775</v>
      </c>
      <c r="F39" s="28">
        <v>5775</v>
      </c>
      <c r="G39" s="28">
        <v>0.23280000000000001</v>
      </c>
      <c r="H39" s="28">
        <v>0.23280000000000001</v>
      </c>
      <c r="I39" s="28"/>
      <c r="J39" s="28"/>
      <c r="K39" s="28"/>
      <c r="L39" s="28">
        <v>87840</v>
      </c>
      <c r="M39" s="28" t="s">
        <v>84</v>
      </c>
      <c r="N39" s="42" t="s">
        <v>92</v>
      </c>
      <c r="O39" s="275" t="s">
        <v>103</v>
      </c>
    </row>
    <row r="40" spans="1:15">
      <c r="A40" s="37">
        <f t="shared" si="0"/>
        <v>14</v>
      </c>
      <c r="B40" s="27" t="s">
        <v>94</v>
      </c>
      <c r="C40" s="28" t="s">
        <v>104</v>
      </c>
      <c r="D40" s="28">
        <v>4</v>
      </c>
      <c r="E40" s="28">
        <v>824.2</v>
      </c>
      <c r="F40" s="28">
        <v>848.8</v>
      </c>
      <c r="G40" s="28"/>
      <c r="H40" s="28"/>
      <c r="I40" s="28">
        <v>2.6303000000000001</v>
      </c>
      <c r="J40" s="28" t="s">
        <v>192</v>
      </c>
      <c r="K40" s="28"/>
      <c r="L40" s="28">
        <v>244</v>
      </c>
      <c r="M40" s="28" t="s">
        <v>85</v>
      </c>
      <c r="N40" s="42" t="s">
        <v>93</v>
      </c>
      <c r="O40" s="275" t="s">
        <v>103</v>
      </c>
    </row>
    <row r="41" spans="1:15">
      <c r="A41" s="37">
        <f t="shared" si="0"/>
        <v>15</v>
      </c>
      <c r="B41" s="27" t="s">
        <v>94</v>
      </c>
      <c r="C41" s="28" t="s">
        <v>104</v>
      </c>
      <c r="D41" s="28">
        <v>4</v>
      </c>
      <c r="E41" s="28">
        <v>824.2</v>
      </c>
      <c r="F41" s="28">
        <v>848.8</v>
      </c>
      <c r="G41" s="28"/>
      <c r="H41" s="28"/>
      <c r="I41" s="28">
        <v>0.62090000000000001</v>
      </c>
      <c r="J41" s="28" t="s">
        <v>192</v>
      </c>
      <c r="K41" s="28"/>
      <c r="L41" s="28">
        <v>246</v>
      </c>
      <c r="M41" s="28" t="s">
        <v>86</v>
      </c>
      <c r="N41" s="42" t="s">
        <v>93</v>
      </c>
      <c r="O41" s="275" t="s">
        <v>103</v>
      </c>
    </row>
    <row r="42" spans="1:15">
      <c r="A42" s="37">
        <f t="shared" si="0"/>
        <v>16</v>
      </c>
      <c r="B42" s="254" t="s">
        <v>209</v>
      </c>
      <c r="C42" s="28" t="s">
        <v>105</v>
      </c>
      <c r="D42" s="28">
        <v>6</v>
      </c>
      <c r="E42" s="28">
        <v>1850.2</v>
      </c>
      <c r="F42" s="28">
        <v>1909.8</v>
      </c>
      <c r="G42" s="28"/>
      <c r="H42" s="28"/>
      <c r="I42" s="28">
        <v>1.4388000000000001</v>
      </c>
      <c r="J42" s="28" t="s">
        <v>191</v>
      </c>
      <c r="K42" s="28"/>
      <c r="L42" s="28">
        <v>244</v>
      </c>
      <c r="M42" s="28" t="s">
        <v>85</v>
      </c>
      <c r="N42" s="42" t="s">
        <v>93</v>
      </c>
      <c r="O42" s="275" t="s">
        <v>103</v>
      </c>
    </row>
    <row r="43" spans="1:15">
      <c r="A43" s="37">
        <f t="shared" si="0"/>
        <v>17</v>
      </c>
      <c r="B43" s="254" t="s">
        <v>209</v>
      </c>
      <c r="C43" s="28" t="s">
        <v>105</v>
      </c>
      <c r="D43" s="28">
        <v>6</v>
      </c>
      <c r="E43" s="28">
        <v>1850.2</v>
      </c>
      <c r="F43" s="28">
        <v>1909.8</v>
      </c>
      <c r="G43" s="28"/>
      <c r="H43" s="28"/>
      <c r="I43" s="28">
        <v>0.48749999999999999</v>
      </c>
      <c r="J43" s="28" t="s">
        <v>191</v>
      </c>
      <c r="K43" s="28"/>
      <c r="L43" s="28">
        <v>244</v>
      </c>
      <c r="M43" s="28" t="s">
        <v>88</v>
      </c>
      <c r="N43" s="42" t="s">
        <v>93</v>
      </c>
      <c r="O43" s="275" t="s">
        <v>103</v>
      </c>
    </row>
    <row r="44" spans="1:15">
      <c r="A44" s="37">
        <f t="shared" si="0"/>
        <v>18</v>
      </c>
      <c r="B44" s="254" t="s">
        <v>210</v>
      </c>
      <c r="C44" s="28" t="s">
        <v>104</v>
      </c>
      <c r="D44" s="28">
        <v>4</v>
      </c>
      <c r="E44" s="28">
        <v>826.4</v>
      </c>
      <c r="F44" s="28">
        <v>846.6</v>
      </c>
      <c r="G44" s="28"/>
      <c r="H44" s="28"/>
      <c r="I44" s="28">
        <v>0.36730000000000002</v>
      </c>
      <c r="J44" s="28" t="s">
        <v>192</v>
      </c>
      <c r="K44" s="28"/>
      <c r="L44" s="28">
        <v>4140</v>
      </c>
      <c r="M44" s="28" t="s">
        <v>87</v>
      </c>
      <c r="N44" s="42" t="s">
        <v>93</v>
      </c>
      <c r="O44" s="275" t="s">
        <v>103</v>
      </c>
    </row>
    <row r="45" spans="1:15">
      <c r="A45" s="37">
        <f t="shared" si="0"/>
        <v>19</v>
      </c>
      <c r="B45" s="254" t="s">
        <v>270</v>
      </c>
      <c r="C45" s="28" t="s">
        <v>105</v>
      </c>
      <c r="D45" s="28">
        <v>6</v>
      </c>
      <c r="E45" s="28">
        <v>1852.4</v>
      </c>
      <c r="F45" s="28">
        <v>1907.6</v>
      </c>
      <c r="G45" s="28"/>
      <c r="H45" s="28"/>
      <c r="I45" s="28">
        <v>0.39360000000000001</v>
      </c>
      <c r="J45" s="28" t="s">
        <v>191</v>
      </c>
      <c r="K45" s="28"/>
      <c r="L45" s="28">
        <v>4150</v>
      </c>
      <c r="M45" s="28" t="s">
        <v>89</v>
      </c>
      <c r="N45" s="42" t="s">
        <v>93</v>
      </c>
      <c r="O45" s="275" t="s">
        <v>103</v>
      </c>
    </row>
    <row r="46" spans="1:15">
      <c r="A46" s="37">
        <f t="shared" si="0"/>
        <v>20</v>
      </c>
      <c r="B46" s="254" t="s">
        <v>271</v>
      </c>
      <c r="C46" s="28" t="s">
        <v>106</v>
      </c>
      <c r="D46" s="28">
        <v>4</v>
      </c>
      <c r="E46" s="28">
        <v>1712.4</v>
      </c>
      <c r="F46" s="28">
        <v>1752.6</v>
      </c>
      <c r="G46" s="28"/>
      <c r="H46" s="28"/>
      <c r="I46" s="28">
        <v>0.32729999999999998</v>
      </c>
      <c r="J46" s="28" t="s">
        <v>192</v>
      </c>
      <c r="K46" s="28"/>
      <c r="L46" s="28">
        <v>4160</v>
      </c>
      <c r="M46" s="28" t="s">
        <v>90</v>
      </c>
      <c r="N46" s="42" t="s">
        <v>93</v>
      </c>
      <c r="O46" s="278" t="s">
        <v>103</v>
      </c>
    </row>
    <row r="47" spans="1:15">
      <c r="A47" s="37">
        <f t="shared" si="0"/>
        <v>21</v>
      </c>
      <c r="B47" s="27" t="s">
        <v>223</v>
      </c>
      <c r="C47" s="28" t="str">
        <f>LEFT(R48,7)</f>
        <v/>
      </c>
      <c r="D47" s="28" t="str">
        <f>RIGHT(R48,1)</f>
        <v/>
      </c>
      <c r="E47" s="28">
        <v>824.7</v>
      </c>
      <c r="F47" s="28">
        <v>848.3</v>
      </c>
      <c r="G47" s="28"/>
      <c r="H47" s="28"/>
      <c r="I47" s="28">
        <v>7.9000000000000001E-2</v>
      </c>
      <c r="J47" s="28" t="s">
        <v>192</v>
      </c>
      <c r="K47" s="28"/>
      <c r="L47" s="28">
        <v>1096</v>
      </c>
      <c r="M47" s="28" t="s">
        <v>225</v>
      </c>
      <c r="N47" s="42" t="s">
        <v>226</v>
      </c>
      <c r="O47" s="275" t="s">
        <v>224</v>
      </c>
    </row>
    <row r="48" spans="1:15">
      <c r="A48" s="37">
        <f t="shared" si="0"/>
        <v>22</v>
      </c>
      <c r="B48" s="27" t="s">
        <v>223</v>
      </c>
      <c r="C48" s="28" t="str">
        <f t="shared" ref="C48:C111" si="1">LEFT(R49,7)</f>
        <v/>
      </c>
      <c r="D48" s="28" t="str">
        <f t="shared" ref="D48:D111" si="2">RIGHT(R49,1)</f>
        <v/>
      </c>
      <c r="E48" s="28">
        <v>824.7</v>
      </c>
      <c r="F48" s="28">
        <v>848.3</v>
      </c>
      <c r="G48" s="28"/>
      <c r="H48" s="28"/>
      <c r="I48" s="28">
        <v>7.0000000000000007E-2</v>
      </c>
      <c r="J48" s="28" t="s">
        <v>192</v>
      </c>
      <c r="K48" s="28"/>
      <c r="L48" s="28">
        <v>1098</v>
      </c>
      <c r="M48" s="28" t="s">
        <v>227</v>
      </c>
      <c r="N48" s="42" t="s">
        <v>226</v>
      </c>
      <c r="O48" s="275" t="s">
        <v>224</v>
      </c>
    </row>
    <row r="49" spans="1:15">
      <c r="A49" s="37">
        <f t="shared" si="0"/>
        <v>23</v>
      </c>
      <c r="B49" s="27" t="s">
        <v>223</v>
      </c>
      <c r="C49" s="28" t="str">
        <f t="shared" si="1"/>
        <v/>
      </c>
      <c r="D49" s="28" t="str">
        <f t="shared" si="2"/>
        <v/>
      </c>
      <c r="E49" s="28">
        <v>825.5</v>
      </c>
      <c r="F49" s="28">
        <v>847.5</v>
      </c>
      <c r="G49" s="28"/>
      <c r="H49" s="28"/>
      <c r="I49" s="28">
        <v>7.9000000000000001E-2</v>
      </c>
      <c r="J49" s="28" t="s">
        <v>192</v>
      </c>
      <c r="K49" s="28"/>
      <c r="L49" s="28">
        <v>2702</v>
      </c>
      <c r="M49" s="28" t="s">
        <v>228</v>
      </c>
      <c r="N49" s="42" t="s">
        <v>226</v>
      </c>
      <c r="O49" s="275" t="s">
        <v>224</v>
      </c>
    </row>
    <row r="50" spans="1:15">
      <c r="A50" s="37">
        <f t="shared" si="0"/>
        <v>24</v>
      </c>
      <c r="B50" s="27" t="s">
        <v>223</v>
      </c>
      <c r="C50" s="28" t="str">
        <f t="shared" si="1"/>
        <v/>
      </c>
      <c r="D50" s="28" t="str">
        <f t="shared" si="2"/>
        <v/>
      </c>
      <c r="E50" s="28">
        <v>825.5</v>
      </c>
      <c r="F50" s="28">
        <v>847.5</v>
      </c>
      <c r="G50" s="28"/>
      <c r="H50" s="28"/>
      <c r="I50" s="28">
        <v>6.9000000000000006E-2</v>
      </c>
      <c r="J50" s="28" t="s">
        <v>192</v>
      </c>
      <c r="K50" s="28"/>
      <c r="L50" s="28">
        <v>2704</v>
      </c>
      <c r="M50" s="28" t="s">
        <v>229</v>
      </c>
      <c r="N50" s="42" t="s">
        <v>226</v>
      </c>
      <c r="O50" s="275" t="s">
        <v>224</v>
      </c>
    </row>
    <row r="51" spans="1:15">
      <c r="A51" s="37">
        <f t="shared" si="0"/>
        <v>25</v>
      </c>
      <c r="B51" s="27" t="s">
        <v>223</v>
      </c>
      <c r="C51" s="28" t="str">
        <f t="shared" si="1"/>
        <v/>
      </c>
      <c r="D51" s="28" t="str">
        <f t="shared" si="2"/>
        <v/>
      </c>
      <c r="E51" s="28">
        <v>826.5</v>
      </c>
      <c r="F51" s="28">
        <v>846.5</v>
      </c>
      <c r="G51" s="28"/>
      <c r="H51" s="28"/>
      <c r="I51" s="28">
        <v>7.9000000000000001E-2</v>
      </c>
      <c r="J51" s="28" t="s">
        <v>192</v>
      </c>
      <c r="K51" s="28"/>
      <c r="L51" s="28">
        <v>4507</v>
      </c>
      <c r="M51" s="28" t="s">
        <v>230</v>
      </c>
      <c r="N51" s="42" t="s">
        <v>226</v>
      </c>
      <c r="O51" s="275" t="s">
        <v>224</v>
      </c>
    </row>
    <row r="52" spans="1:15">
      <c r="A52" s="37">
        <f t="shared" si="0"/>
        <v>26</v>
      </c>
      <c r="B52" s="27" t="s">
        <v>223</v>
      </c>
      <c r="C52" s="28" t="str">
        <f t="shared" si="1"/>
        <v/>
      </c>
      <c r="D52" s="28" t="str">
        <f t="shared" si="2"/>
        <v/>
      </c>
      <c r="E52" s="28">
        <v>826.5</v>
      </c>
      <c r="F52" s="28">
        <v>846.5</v>
      </c>
      <c r="G52" s="28"/>
      <c r="H52" s="28"/>
      <c r="I52" s="28">
        <v>7.1999999999999995E-2</v>
      </c>
      <c r="J52" s="28" t="s">
        <v>192</v>
      </c>
      <c r="K52" s="28"/>
      <c r="L52" s="28">
        <v>4496</v>
      </c>
      <c r="M52" s="28" t="s">
        <v>231</v>
      </c>
      <c r="N52" s="42" t="s">
        <v>226</v>
      </c>
      <c r="O52" s="275" t="s">
        <v>224</v>
      </c>
    </row>
    <row r="53" spans="1:15">
      <c r="A53" s="37">
        <f t="shared" si="0"/>
        <v>27</v>
      </c>
      <c r="B53" s="27" t="s">
        <v>223</v>
      </c>
      <c r="C53" s="28" t="str">
        <f t="shared" si="1"/>
        <v/>
      </c>
      <c r="D53" s="28" t="str">
        <f t="shared" si="2"/>
        <v/>
      </c>
      <c r="E53" s="28">
        <v>829</v>
      </c>
      <c r="F53" s="28">
        <v>844</v>
      </c>
      <c r="G53" s="28"/>
      <c r="H53" s="28"/>
      <c r="I53" s="28">
        <v>7.9000000000000001E-2</v>
      </c>
      <c r="J53" s="28" t="s">
        <v>192</v>
      </c>
      <c r="K53" s="28"/>
      <c r="L53" s="28">
        <v>8989</v>
      </c>
      <c r="M53" s="28" t="s">
        <v>232</v>
      </c>
      <c r="N53" s="42" t="s">
        <v>226</v>
      </c>
      <c r="O53" s="278" t="s">
        <v>103</v>
      </c>
    </row>
    <row r="54" spans="1:15">
      <c r="A54" s="37">
        <f t="shared" si="0"/>
        <v>28</v>
      </c>
      <c r="B54" s="27" t="s">
        <v>223</v>
      </c>
      <c r="C54" s="28" t="str">
        <f t="shared" si="1"/>
        <v/>
      </c>
      <c r="D54" s="28" t="str">
        <f t="shared" si="2"/>
        <v/>
      </c>
      <c r="E54" s="28">
        <v>829</v>
      </c>
      <c r="F54" s="28">
        <v>844</v>
      </c>
      <c r="G54" s="28"/>
      <c r="H54" s="28"/>
      <c r="I54" s="28">
        <v>7.2999999999999995E-2</v>
      </c>
      <c r="J54" s="28" t="s">
        <v>192</v>
      </c>
      <c r="K54" s="28"/>
      <c r="L54" s="28">
        <v>8971</v>
      </c>
      <c r="M54" s="28" t="s">
        <v>233</v>
      </c>
      <c r="N54" s="42" t="s">
        <v>226</v>
      </c>
      <c r="O54" s="278" t="s">
        <v>103</v>
      </c>
    </row>
    <row r="55" spans="1:15">
      <c r="A55" s="37">
        <f t="shared" si="0"/>
        <v>29</v>
      </c>
      <c r="B55" s="27" t="s">
        <v>234</v>
      </c>
      <c r="C55" s="28" t="str">
        <f t="shared" si="1"/>
        <v/>
      </c>
      <c r="D55" s="28" t="str">
        <f t="shared" si="2"/>
        <v/>
      </c>
      <c r="E55" s="28">
        <v>826.5</v>
      </c>
      <c r="F55" s="28">
        <v>846.5</v>
      </c>
      <c r="G55" s="28"/>
      <c r="H55" s="28"/>
      <c r="I55" s="28">
        <v>7.9000000000000001E-2</v>
      </c>
      <c r="J55" s="28" t="s">
        <v>192</v>
      </c>
      <c r="K55" s="28"/>
      <c r="L55" s="28">
        <v>4503</v>
      </c>
      <c r="M55" s="28" t="s">
        <v>235</v>
      </c>
      <c r="N55" s="42" t="s">
        <v>226</v>
      </c>
      <c r="O55" s="275" t="s">
        <v>224</v>
      </c>
    </row>
    <row r="56" spans="1:15">
      <c r="A56" s="37">
        <f t="shared" si="0"/>
        <v>30</v>
      </c>
      <c r="B56" s="27" t="s">
        <v>234</v>
      </c>
      <c r="C56" s="28" t="str">
        <f t="shared" si="1"/>
        <v/>
      </c>
      <c r="D56" s="28" t="str">
        <f t="shared" si="2"/>
        <v/>
      </c>
      <c r="E56" s="28">
        <v>826.5</v>
      </c>
      <c r="F56" s="28">
        <v>846.5</v>
      </c>
      <c r="G56" s="28"/>
      <c r="H56" s="28"/>
      <c r="I56" s="28">
        <v>6.8000000000000005E-2</v>
      </c>
      <c r="J56" s="28" t="s">
        <v>192</v>
      </c>
      <c r="K56" s="28"/>
      <c r="L56" s="28">
        <v>4476</v>
      </c>
      <c r="M56" s="28" t="s">
        <v>236</v>
      </c>
      <c r="N56" s="42" t="s">
        <v>226</v>
      </c>
      <c r="O56" s="275" t="s">
        <v>224</v>
      </c>
    </row>
    <row r="57" spans="1:15">
      <c r="A57" s="37">
        <f t="shared" si="0"/>
        <v>31</v>
      </c>
      <c r="B57" s="27" t="s">
        <v>234</v>
      </c>
      <c r="C57" s="28" t="str">
        <f t="shared" si="1"/>
        <v/>
      </c>
      <c r="D57" s="28" t="str">
        <f t="shared" si="2"/>
        <v/>
      </c>
      <c r="E57" s="28">
        <v>829</v>
      </c>
      <c r="F57" s="28">
        <v>844</v>
      </c>
      <c r="G57" s="28"/>
      <c r="H57" s="28"/>
      <c r="I57" s="28">
        <v>7.9000000000000001E-2</v>
      </c>
      <c r="J57" s="28" t="s">
        <v>192</v>
      </c>
      <c r="K57" s="28"/>
      <c r="L57" s="28">
        <v>9001</v>
      </c>
      <c r="M57" s="28" t="s">
        <v>237</v>
      </c>
      <c r="N57" s="42" t="s">
        <v>226</v>
      </c>
      <c r="O57" s="275" t="s">
        <v>224</v>
      </c>
    </row>
    <row r="58" spans="1:15">
      <c r="A58" s="37">
        <f t="shared" si="0"/>
        <v>32</v>
      </c>
      <c r="B58" s="27" t="s">
        <v>234</v>
      </c>
      <c r="C58" s="28" t="str">
        <f t="shared" si="1"/>
        <v/>
      </c>
      <c r="D58" s="28" t="str">
        <f t="shared" si="2"/>
        <v/>
      </c>
      <c r="E58" s="28">
        <v>829</v>
      </c>
      <c r="F58" s="28">
        <v>844</v>
      </c>
      <c r="G58" s="28"/>
      <c r="H58" s="28"/>
      <c r="I58" s="28">
        <v>6.9000000000000006E-2</v>
      </c>
      <c r="J58" s="28" t="s">
        <v>192</v>
      </c>
      <c r="K58" s="28"/>
      <c r="L58" s="28">
        <v>9010</v>
      </c>
      <c r="M58" s="28" t="s">
        <v>238</v>
      </c>
      <c r="N58" s="42" t="s">
        <v>226</v>
      </c>
      <c r="O58" s="275" t="s">
        <v>224</v>
      </c>
    </row>
    <row r="59" spans="1:15">
      <c r="A59" s="37">
        <f t="shared" si="0"/>
        <v>33</v>
      </c>
      <c r="B59" s="27" t="s">
        <v>234</v>
      </c>
      <c r="C59" s="28" t="str">
        <f t="shared" si="1"/>
        <v/>
      </c>
      <c r="D59" s="28" t="str">
        <f t="shared" si="2"/>
        <v/>
      </c>
      <c r="E59" s="28">
        <v>831.5</v>
      </c>
      <c r="F59" s="28">
        <v>841.5</v>
      </c>
      <c r="G59" s="28"/>
      <c r="H59" s="28"/>
      <c r="I59" s="28">
        <v>7.9000000000000001E-2</v>
      </c>
      <c r="J59" s="28" t="s">
        <v>192</v>
      </c>
      <c r="K59" s="28"/>
      <c r="L59" s="28">
        <v>13461</v>
      </c>
      <c r="M59" s="28" t="s">
        <v>239</v>
      </c>
      <c r="N59" s="42" t="s">
        <v>226</v>
      </c>
      <c r="O59" s="275" t="s">
        <v>224</v>
      </c>
    </row>
    <row r="60" spans="1:15">
      <c r="A60" s="37">
        <f t="shared" si="0"/>
        <v>34</v>
      </c>
      <c r="B60" s="27" t="s">
        <v>234</v>
      </c>
      <c r="C60" s="28" t="str">
        <f t="shared" si="1"/>
        <v/>
      </c>
      <c r="D60" s="28" t="str">
        <f t="shared" si="2"/>
        <v/>
      </c>
      <c r="E60" s="28">
        <v>831.5</v>
      </c>
      <c r="F60" s="28">
        <v>841.5</v>
      </c>
      <c r="G60" s="28"/>
      <c r="H60" s="28"/>
      <c r="I60" s="28">
        <v>7.0999999999999994E-2</v>
      </c>
      <c r="J60" s="28" t="s">
        <v>192</v>
      </c>
      <c r="K60" s="28"/>
      <c r="L60" s="28">
        <v>13393</v>
      </c>
      <c r="M60" s="28" t="s">
        <v>240</v>
      </c>
      <c r="N60" s="42" t="s">
        <v>226</v>
      </c>
      <c r="O60" s="275" t="s">
        <v>224</v>
      </c>
    </row>
    <row r="61" spans="1:15">
      <c r="A61" s="37">
        <f t="shared" si="0"/>
        <v>35</v>
      </c>
      <c r="B61" s="27" t="s">
        <v>234</v>
      </c>
      <c r="C61" s="28" t="str">
        <f t="shared" si="1"/>
        <v/>
      </c>
      <c r="D61" s="28" t="str">
        <f t="shared" si="2"/>
        <v/>
      </c>
      <c r="E61" s="28">
        <v>834</v>
      </c>
      <c r="F61" s="28">
        <v>836</v>
      </c>
      <c r="G61" s="28"/>
      <c r="H61" s="28"/>
      <c r="I61" s="28">
        <v>7.9000000000000001E-2</v>
      </c>
      <c r="J61" s="28" t="s">
        <v>192</v>
      </c>
      <c r="K61" s="28"/>
      <c r="L61" s="28">
        <v>17835</v>
      </c>
      <c r="M61" s="28" t="s">
        <v>241</v>
      </c>
      <c r="N61" s="42" t="s">
        <v>226</v>
      </c>
      <c r="O61" s="278" t="s">
        <v>103</v>
      </c>
    </row>
    <row r="62" spans="1:15">
      <c r="A62" s="37">
        <f t="shared" si="0"/>
        <v>36</v>
      </c>
      <c r="B62" s="27" t="s">
        <v>234</v>
      </c>
      <c r="C62" s="28" t="str">
        <f t="shared" si="1"/>
        <v/>
      </c>
      <c r="D62" s="28" t="str">
        <f t="shared" si="2"/>
        <v/>
      </c>
      <c r="E62" s="28">
        <v>834</v>
      </c>
      <c r="F62" s="28">
        <v>839</v>
      </c>
      <c r="G62" s="28"/>
      <c r="H62" s="28"/>
      <c r="I62" s="28">
        <v>7.0999999999999994E-2</v>
      </c>
      <c r="J62" s="28" t="s">
        <v>192</v>
      </c>
      <c r="K62" s="28"/>
      <c r="L62" s="28">
        <v>17873</v>
      </c>
      <c r="M62" s="28" t="s">
        <v>242</v>
      </c>
      <c r="N62" s="42" t="s">
        <v>226</v>
      </c>
      <c r="O62" s="278" t="s">
        <v>103</v>
      </c>
    </row>
    <row r="63" spans="1:15">
      <c r="A63" s="37">
        <f t="shared" si="0"/>
        <v>37</v>
      </c>
      <c r="B63" s="27" t="s">
        <v>243</v>
      </c>
      <c r="C63" s="28" t="str">
        <f t="shared" ref="C63:C100" si="3">LEFT(R64,7)</f>
        <v/>
      </c>
      <c r="D63" s="28" t="str">
        <f t="shared" ref="D63:D100" si="4">RIGHT(R64,1)</f>
        <v/>
      </c>
      <c r="E63" s="28">
        <v>2502.5</v>
      </c>
      <c r="F63" s="28">
        <v>2567.5</v>
      </c>
      <c r="G63" s="28"/>
      <c r="H63" s="28"/>
      <c r="I63" s="28">
        <v>0.245</v>
      </c>
      <c r="J63" s="28" t="s">
        <v>191</v>
      </c>
      <c r="K63" s="28"/>
      <c r="L63" s="28">
        <v>4506</v>
      </c>
      <c r="M63" s="28" t="s">
        <v>230</v>
      </c>
      <c r="N63" s="42" t="s">
        <v>226</v>
      </c>
      <c r="O63" s="278"/>
    </row>
    <row r="64" spans="1:15">
      <c r="A64" s="37">
        <f t="shared" si="0"/>
        <v>38</v>
      </c>
      <c r="B64" s="27" t="s">
        <v>243</v>
      </c>
      <c r="C64" s="28" t="str">
        <f t="shared" si="3"/>
        <v/>
      </c>
      <c r="D64" s="28" t="str">
        <f t="shared" si="4"/>
        <v/>
      </c>
      <c r="E64" s="28">
        <v>2502.5</v>
      </c>
      <c r="F64" s="28">
        <v>2567.5</v>
      </c>
      <c r="G64" s="28"/>
      <c r="H64" s="28"/>
      <c r="I64" s="28">
        <v>0.22900000000000001</v>
      </c>
      <c r="J64" s="28" t="s">
        <v>191</v>
      </c>
      <c r="K64" s="28"/>
      <c r="L64" s="28">
        <v>4512</v>
      </c>
      <c r="M64" s="28" t="s">
        <v>244</v>
      </c>
      <c r="N64" s="42" t="s">
        <v>226</v>
      </c>
      <c r="O64" s="275" t="s">
        <v>224</v>
      </c>
    </row>
    <row r="65" spans="1:15">
      <c r="A65" s="37">
        <f t="shared" si="0"/>
        <v>39</v>
      </c>
      <c r="B65" s="27" t="s">
        <v>243</v>
      </c>
      <c r="C65" s="28" t="str">
        <f t="shared" si="3"/>
        <v/>
      </c>
      <c r="D65" s="28" t="str">
        <f t="shared" si="4"/>
        <v/>
      </c>
      <c r="E65" s="28">
        <v>2505</v>
      </c>
      <c r="F65" s="28">
        <v>2565</v>
      </c>
      <c r="G65" s="28"/>
      <c r="H65" s="28"/>
      <c r="I65" s="28">
        <v>0.245</v>
      </c>
      <c r="J65" s="28" t="s">
        <v>191</v>
      </c>
      <c r="K65" s="28"/>
      <c r="L65" s="28">
        <v>8983</v>
      </c>
      <c r="M65" s="28" t="s">
        <v>245</v>
      </c>
      <c r="N65" s="42" t="s">
        <v>226</v>
      </c>
      <c r="O65" s="275"/>
    </row>
    <row r="66" spans="1:15">
      <c r="A66" s="37">
        <f t="shared" si="0"/>
        <v>40</v>
      </c>
      <c r="B66" s="27" t="s">
        <v>243</v>
      </c>
      <c r="C66" s="28" t="str">
        <f t="shared" si="3"/>
        <v/>
      </c>
      <c r="D66" s="28" t="str">
        <f t="shared" si="4"/>
        <v/>
      </c>
      <c r="E66" s="28">
        <v>2505</v>
      </c>
      <c r="F66" s="28">
        <v>2565</v>
      </c>
      <c r="G66" s="28"/>
      <c r="H66" s="28"/>
      <c r="I66" s="28">
        <v>0.23300000000000001</v>
      </c>
      <c r="J66" s="28" t="s">
        <v>191</v>
      </c>
      <c r="K66" s="28"/>
      <c r="L66" s="28">
        <v>8990</v>
      </c>
      <c r="M66" s="28" t="s">
        <v>246</v>
      </c>
      <c r="N66" s="42" t="s">
        <v>226</v>
      </c>
      <c r="O66" s="278" t="s">
        <v>103</v>
      </c>
    </row>
    <row r="67" spans="1:15">
      <c r="A67" s="37">
        <f t="shared" si="0"/>
        <v>41</v>
      </c>
      <c r="B67" s="27" t="s">
        <v>243</v>
      </c>
      <c r="C67" s="28" t="str">
        <f t="shared" si="3"/>
        <v/>
      </c>
      <c r="D67" s="28" t="str">
        <f t="shared" si="4"/>
        <v/>
      </c>
      <c r="E67" s="28">
        <v>2507.5</v>
      </c>
      <c r="F67" s="28">
        <v>2562.5</v>
      </c>
      <c r="G67" s="28"/>
      <c r="H67" s="28"/>
      <c r="I67" s="28">
        <v>0.245</v>
      </c>
      <c r="J67" s="28" t="s">
        <v>191</v>
      </c>
      <c r="K67" s="28"/>
      <c r="L67" s="28">
        <v>13457</v>
      </c>
      <c r="M67" s="28" t="s">
        <v>239</v>
      </c>
      <c r="N67" s="42" t="s">
        <v>226</v>
      </c>
      <c r="O67" s="275" t="s">
        <v>224</v>
      </c>
    </row>
    <row r="68" spans="1:15">
      <c r="A68" s="37">
        <f t="shared" si="0"/>
        <v>42</v>
      </c>
      <c r="B68" s="27" t="s">
        <v>243</v>
      </c>
      <c r="C68" s="28" t="str">
        <f t="shared" si="3"/>
        <v/>
      </c>
      <c r="D68" s="28" t="str">
        <f t="shared" si="4"/>
        <v/>
      </c>
      <c r="E68" s="28">
        <v>2507.5</v>
      </c>
      <c r="F68" s="28">
        <v>2562.5</v>
      </c>
      <c r="G68" s="28"/>
      <c r="H68" s="28"/>
      <c r="I68" s="28">
        <v>0.22700000000000001</v>
      </c>
      <c r="J68" s="28" t="s">
        <v>191</v>
      </c>
      <c r="K68" s="28"/>
      <c r="L68" s="28">
        <v>13461</v>
      </c>
      <c r="M68" s="28" t="s">
        <v>247</v>
      </c>
      <c r="N68" s="42" t="s">
        <v>226</v>
      </c>
      <c r="O68" s="275" t="s">
        <v>224</v>
      </c>
    </row>
    <row r="69" spans="1:15">
      <c r="A69" s="37">
        <f t="shared" si="0"/>
        <v>43</v>
      </c>
      <c r="B69" s="27" t="s">
        <v>243</v>
      </c>
      <c r="C69" s="28" t="str">
        <f t="shared" si="3"/>
        <v/>
      </c>
      <c r="D69" s="28" t="str">
        <f t="shared" si="4"/>
        <v/>
      </c>
      <c r="E69" s="28">
        <v>2510</v>
      </c>
      <c r="F69" s="28">
        <v>2560</v>
      </c>
      <c r="G69" s="28"/>
      <c r="H69" s="28"/>
      <c r="I69" s="28">
        <v>0.245</v>
      </c>
      <c r="J69" s="28" t="s">
        <v>191</v>
      </c>
      <c r="K69" s="28"/>
      <c r="L69" s="28">
        <v>17923</v>
      </c>
      <c r="M69" s="28" t="s">
        <v>248</v>
      </c>
      <c r="N69" s="42" t="s">
        <v>226</v>
      </c>
      <c r="O69" s="278" t="s">
        <v>103</v>
      </c>
    </row>
    <row r="70" spans="1:15">
      <c r="A70" s="37">
        <f t="shared" si="0"/>
        <v>44</v>
      </c>
      <c r="B70" s="27" t="s">
        <v>243</v>
      </c>
      <c r="C70" s="28" t="str">
        <f t="shared" si="3"/>
        <v/>
      </c>
      <c r="D70" s="28" t="str">
        <f t="shared" si="4"/>
        <v/>
      </c>
      <c r="E70" s="28">
        <v>2510</v>
      </c>
      <c r="F70" s="28">
        <v>2560</v>
      </c>
      <c r="G70" s="28"/>
      <c r="H70" s="28"/>
      <c r="I70" s="28">
        <v>0.23200000000000001</v>
      </c>
      <c r="J70" s="28" t="s">
        <v>191</v>
      </c>
      <c r="K70" s="28"/>
      <c r="L70" s="28">
        <v>17979</v>
      </c>
      <c r="M70" s="28" t="s">
        <v>249</v>
      </c>
      <c r="N70" s="42" t="s">
        <v>226</v>
      </c>
      <c r="O70" s="278" t="s">
        <v>103</v>
      </c>
    </row>
    <row r="71" spans="1:15">
      <c r="A71" s="37">
        <f t="shared" si="0"/>
        <v>45</v>
      </c>
      <c r="B71" s="27" t="s">
        <v>250</v>
      </c>
      <c r="C71" s="28" t="str">
        <f t="shared" si="3"/>
        <v/>
      </c>
      <c r="D71" s="28" t="str">
        <f t="shared" si="4"/>
        <v/>
      </c>
      <c r="E71" s="28">
        <v>2502.5</v>
      </c>
      <c r="F71" s="28">
        <v>2567.5</v>
      </c>
      <c r="G71" s="28"/>
      <c r="H71" s="28"/>
      <c r="I71" s="28">
        <v>0.245</v>
      </c>
      <c r="J71" s="28" t="s">
        <v>191</v>
      </c>
      <c r="K71" s="28"/>
      <c r="L71" s="28">
        <v>4481</v>
      </c>
      <c r="M71" s="28" t="s">
        <v>251</v>
      </c>
      <c r="N71" s="42" t="s">
        <v>226</v>
      </c>
      <c r="O71" s="275" t="s">
        <v>224</v>
      </c>
    </row>
    <row r="72" spans="1:15">
      <c r="A72" s="37">
        <f t="shared" si="0"/>
        <v>46</v>
      </c>
      <c r="B72" s="27" t="s">
        <v>250</v>
      </c>
      <c r="C72" s="28" t="str">
        <f t="shared" si="3"/>
        <v/>
      </c>
      <c r="D72" s="28" t="str">
        <f t="shared" si="4"/>
        <v/>
      </c>
      <c r="E72" s="28">
        <v>2502.5</v>
      </c>
      <c r="F72" s="28">
        <v>2567.5</v>
      </c>
      <c r="G72" s="28"/>
      <c r="H72" s="28"/>
      <c r="I72" s="28">
        <v>0.21199999999999999</v>
      </c>
      <c r="J72" s="28" t="s">
        <v>191</v>
      </c>
      <c r="K72" s="28"/>
      <c r="L72" s="28">
        <v>4505</v>
      </c>
      <c r="M72" s="28" t="s">
        <v>244</v>
      </c>
      <c r="N72" s="42" t="s">
        <v>226</v>
      </c>
      <c r="O72" s="275" t="s">
        <v>224</v>
      </c>
    </row>
    <row r="73" spans="1:15">
      <c r="A73" s="37">
        <f t="shared" si="0"/>
        <v>47</v>
      </c>
      <c r="B73" s="27" t="s">
        <v>250</v>
      </c>
      <c r="C73" s="28" t="str">
        <f t="shared" si="3"/>
        <v/>
      </c>
      <c r="D73" s="28" t="str">
        <f t="shared" si="4"/>
        <v/>
      </c>
      <c r="E73" s="28">
        <v>2505</v>
      </c>
      <c r="F73" s="28">
        <v>2565</v>
      </c>
      <c r="G73" s="28"/>
      <c r="H73" s="28"/>
      <c r="I73" s="28">
        <v>0.245</v>
      </c>
      <c r="J73" s="28" t="s">
        <v>191</v>
      </c>
      <c r="K73" s="28"/>
      <c r="L73" s="28">
        <v>8950</v>
      </c>
      <c r="M73" s="28" t="s">
        <v>252</v>
      </c>
      <c r="N73" s="42" t="s">
        <v>226</v>
      </c>
      <c r="O73" s="275" t="s">
        <v>224</v>
      </c>
    </row>
    <row r="74" spans="1:15">
      <c r="A74" s="37">
        <f t="shared" si="0"/>
        <v>48</v>
      </c>
      <c r="B74" s="27" t="s">
        <v>250</v>
      </c>
      <c r="C74" s="28" t="str">
        <f t="shared" si="3"/>
        <v/>
      </c>
      <c r="D74" s="28" t="str">
        <f t="shared" si="4"/>
        <v/>
      </c>
      <c r="E74" s="28">
        <v>2505</v>
      </c>
      <c r="F74" s="28">
        <v>2565</v>
      </c>
      <c r="G74" s="28"/>
      <c r="H74" s="28"/>
      <c r="I74" s="28">
        <v>0.20899999999999999</v>
      </c>
      <c r="J74" s="28" t="s">
        <v>191</v>
      </c>
      <c r="K74" s="28"/>
      <c r="L74" s="28">
        <v>8991</v>
      </c>
      <c r="M74" s="28" t="s">
        <v>246</v>
      </c>
      <c r="N74" s="42" t="s">
        <v>226</v>
      </c>
      <c r="O74" s="275" t="s">
        <v>224</v>
      </c>
    </row>
    <row r="75" spans="1:15">
      <c r="A75" s="37">
        <f t="shared" si="0"/>
        <v>49</v>
      </c>
      <c r="B75" s="27" t="s">
        <v>250</v>
      </c>
      <c r="C75" s="28" t="str">
        <f t="shared" si="3"/>
        <v/>
      </c>
      <c r="D75" s="28" t="str">
        <f t="shared" si="4"/>
        <v/>
      </c>
      <c r="E75" s="28">
        <v>2507.5</v>
      </c>
      <c r="F75" s="28">
        <v>2562.5</v>
      </c>
      <c r="G75" s="28"/>
      <c r="H75" s="28"/>
      <c r="I75" s="28">
        <v>0.245</v>
      </c>
      <c r="J75" s="28" t="s">
        <v>191</v>
      </c>
      <c r="K75" s="28"/>
      <c r="L75" s="28">
        <v>13447</v>
      </c>
      <c r="M75" s="28" t="s">
        <v>253</v>
      </c>
      <c r="N75" s="42" t="s">
        <v>226</v>
      </c>
      <c r="O75" s="275" t="s">
        <v>224</v>
      </c>
    </row>
    <row r="76" spans="1:15">
      <c r="A76" s="37">
        <f t="shared" si="0"/>
        <v>50</v>
      </c>
      <c r="B76" s="27" t="s">
        <v>250</v>
      </c>
      <c r="C76" s="28" t="str">
        <f t="shared" si="3"/>
        <v/>
      </c>
      <c r="D76" s="28" t="str">
        <f t="shared" si="4"/>
        <v/>
      </c>
      <c r="E76" s="28">
        <v>2507.5</v>
      </c>
      <c r="F76" s="28">
        <v>2562.5</v>
      </c>
      <c r="G76" s="28"/>
      <c r="H76" s="28"/>
      <c r="I76" s="28">
        <v>0.217</v>
      </c>
      <c r="J76" s="28" t="s">
        <v>191</v>
      </c>
      <c r="K76" s="28"/>
      <c r="L76" s="28">
        <v>13435</v>
      </c>
      <c r="M76" s="28" t="s">
        <v>240</v>
      </c>
      <c r="N76" s="42" t="s">
        <v>226</v>
      </c>
      <c r="O76" s="275" t="s">
        <v>224</v>
      </c>
    </row>
    <row r="77" spans="1:15">
      <c r="A77" s="37">
        <f t="shared" si="0"/>
        <v>51</v>
      </c>
      <c r="B77" s="27" t="s">
        <v>250</v>
      </c>
      <c r="C77" s="28" t="str">
        <f t="shared" si="3"/>
        <v/>
      </c>
      <c r="D77" s="28" t="str">
        <f t="shared" si="4"/>
        <v/>
      </c>
      <c r="E77" s="28">
        <v>2510</v>
      </c>
      <c r="F77" s="28">
        <v>2560</v>
      </c>
      <c r="G77" s="28"/>
      <c r="H77" s="28"/>
      <c r="I77" s="28">
        <v>0.245</v>
      </c>
      <c r="J77" s="28" t="s">
        <v>191</v>
      </c>
      <c r="K77" s="28"/>
      <c r="L77" s="28">
        <v>17924</v>
      </c>
      <c r="M77" s="28" t="s">
        <v>248</v>
      </c>
      <c r="N77" s="42" t="s">
        <v>226</v>
      </c>
      <c r="O77" s="275" t="s">
        <v>224</v>
      </c>
    </row>
    <row r="78" spans="1:15">
      <c r="A78" s="37">
        <f t="shared" si="0"/>
        <v>52</v>
      </c>
      <c r="B78" s="27" t="s">
        <v>250</v>
      </c>
      <c r="C78" s="28" t="str">
        <f t="shared" si="3"/>
        <v/>
      </c>
      <c r="D78" s="28" t="str">
        <f t="shared" si="4"/>
        <v/>
      </c>
      <c r="E78" s="28">
        <v>2510</v>
      </c>
      <c r="F78" s="28">
        <v>2560</v>
      </c>
      <c r="G78" s="28"/>
      <c r="H78" s="28"/>
      <c r="I78" s="28">
        <v>0.215</v>
      </c>
      <c r="J78" s="28" t="s">
        <v>191</v>
      </c>
      <c r="K78" s="28"/>
      <c r="L78" s="28">
        <v>17883</v>
      </c>
      <c r="M78" s="28" t="s">
        <v>242</v>
      </c>
      <c r="N78" s="42" t="s">
        <v>226</v>
      </c>
      <c r="O78" s="275" t="s">
        <v>224</v>
      </c>
    </row>
    <row r="79" spans="1:15">
      <c r="A79" s="37">
        <f t="shared" si="0"/>
        <v>53</v>
      </c>
      <c r="B79" s="27" t="s">
        <v>250</v>
      </c>
      <c r="C79" s="28" t="str">
        <f t="shared" si="3"/>
        <v/>
      </c>
      <c r="D79" s="28" t="str">
        <f t="shared" si="4"/>
        <v/>
      </c>
      <c r="E79" s="28">
        <v>2512.5</v>
      </c>
      <c r="F79" s="28">
        <v>2557.5</v>
      </c>
      <c r="G79" s="28"/>
      <c r="H79" s="28"/>
      <c r="I79" s="28">
        <v>0.245</v>
      </c>
      <c r="J79" s="28" t="s">
        <v>191</v>
      </c>
      <c r="K79" s="28"/>
      <c r="L79" s="28">
        <v>22909</v>
      </c>
      <c r="M79" s="28" t="s">
        <v>254</v>
      </c>
      <c r="N79" s="42" t="s">
        <v>226</v>
      </c>
      <c r="O79" s="275" t="s">
        <v>224</v>
      </c>
    </row>
    <row r="80" spans="1:15">
      <c r="A80" s="37">
        <f t="shared" si="0"/>
        <v>54</v>
      </c>
      <c r="B80" s="27" t="s">
        <v>250</v>
      </c>
      <c r="C80" s="28" t="str">
        <f t="shared" si="3"/>
        <v/>
      </c>
      <c r="D80" s="28" t="str">
        <f t="shared" si="4"/>
        <v/>
      </c>
      <c r="E80" s="28">
        <v>2512.5</v>
      </c>
      <c r="F80" s="28">
        <v>2557.5</v>
      </c>
      <c r="G80" s="28"/>
      <c r="H80" s="28"/>
      <c r="I80" s="28">
        <v>0.218</v>
      </c>
      <c r="J80" s="28" t="s">
        <v>191</v>
      </c>
      <c r="K80" s="28"/>
      <c r="L80" s="28">
        <v>22867</v>
      </c>
      <c r="M80" s="28" t="s">
        <v>255</v>
      </c>
      <c r="N80" s="42" t="s">
        <v>226</v>
      </c>
      <c r="O80" s="275" t="s">
        <v>224</v>
      </c>
    </row>
    <row r="81" spans="1:15">
      <c r="A81" s="37">
        <f t="shared" si="0"/>
        <v>55</v>
      </c>
      <c r="B81" s="27" t="s">
        <v>250</v>
      </c>
      <c r="C81" s="28" t="str">
        <f t="shared" si="3"/>
        <v/>
      </c>
      <c r="D81" s="28" t="str">
        <f t="shared" si="4"/>
        <v/>
      </c>
      <c r="E81" s="28">
        <v>2515</v>
      </c>
      <c r="F81" s="28">
        <v>2555</v>
      </c>
      <c r="G81" s="28"/>
      <c r="H81" s="28"/>
      <c r="I81" s="28">
        <v>0.245</v>
      </c>
      <c r="J81" s="28" t="s">
        <v>191</v>
      </c>
      <c r="K81" s="28"/>
      <c r="L81" s="28">
        <v>28657</v>
      </c>
      <c r="M81" s="28" t="s">
        <v>256</v>
      </c>
      <c r="N81" s="42" t="s">
        <v>226</v>
      </c>
      <c r="O81" s="275" t="s">
        <v>224</v>
      </c>
    </row>
    <row r="82" spans="1:15">
      <c r="A82" s="37">
        <f t="shared" si="0"/>
        <v>56</v>
      </c>
      <c r="B82" s="27" t="s">
        <v>250</v>
      </c>
      <c r="C82" s="28" t="str">
        <f t="shared" si="3"/>
        <v/>
      </c>
      <c r="D82" s="28" t="str">
        <f t="shared" si="4"/>
        <v/>
      </c>
      <c r="E82" s="28">
        <v>2515</v>
      </c>
      <c r="F82" s="28">
        <v>2555</v>
      </c>
      <c r="G82" s="28"/>
      <c r="H82" s="28"/>
      <c r="I82" s="28">
        <v>0.20599999999999999</v>
      </c>
      <c r="J82" s="28" t="s">
        <v>191</v>
      </c>
      <c r="K82" s="28"/>
      <c r="L82" s="28">
        <v>28576</v>
      </c>
      <c r="M82" s="28" t="s">
        <v>257</v>
      </c>
      <c r="N82" s="42" t="s">
        <v>226</v>
      </c>
      <c r="O82" s="275" t="s">
        <v>224</v>
      </c>
    </row>
    <row r="83" spans="1:15">
      <c r="A83" s="37">
        <f t="shared" si="0"/>
        <v>57</v>
      </c>
      <c r="B83" s="27" t="s">
        <v>250</v>
      </c>
      <c r="C83" s="28" t="str">
        <f t="shared" si="3"/>
        <v/>
      </c>
      <c r="D83" s="28" t="str">
        <f t="shared" si="4"/>
        <v/>
      </c>
      <c r="E83" s="28">
        <v>2517.5</v>
      </c>
      <c r="F83" s="28">
        <v>2552.5</v>
      </c>
      <c r="G83" s="28"/>
      <c r="H83" s="28"/>
      <c r="I83" s="28">
        <v>0.245</v>
      </c>
      <c r="J83" s="28" t="s">
        <v>191</v>
      </c>
      <c r="K83" s="28"/>
      <c r="L83" s="28">
        <v>32206</v>
      </c>
      <c r="M83" s="28" t="s">
        <v>258</v>
      </c>
      <c r="N83" s="42" t="s">
        <v>226</v>
      </c>
      <c r="O83" s="275" t="s">
        <v>224</v>
      </c>
    </row>
    <row r="84" spans="1:15">
      <c r="A84" s="37">
        <f t="shared" si="0"/>
        <v>58</v>
      </c>
      <c r="B84" s="27" t="s">
        <v>250</v>
      </c>
      <c r="C84" s="28" t="str">
        <f t="shared" si="3"/>
        <v/>
      </c>
      <c r="D84" s="28" t="str">
        <f t="shared" si="4"/>
        <v/>
      </c>
      <c r="E84" s="28">
        <v>2517.5</v>
      </c>
      <c r="F84" s="28">
        <v>2552.5</v>
      </c>
      <c r="G84" s="28"/>
      <c r="H84" s="28"/>
      <c r="I84" s="28">
        <v>0.223</v>
      </c>
      <c r="J84" s="28" t="s">
        <v>191</v>
      </c>
      <c r="K84" s="28"/>
      <c r="L84" s="28">
        <v>32095</v>
      </c>
      <c r="M84" s="28" t="s">
        <v>259</v>
      </c>
      <c r="N84" s="42" t="s">
        <v>226</v>
      </c>
      <c r="O84" s="278" t="s">
        <v>103</v>
      </c>
    </row>
    <row r="85" spans="1:15">
      <c r="A85" s="37">
        <f t="shared" si="0"/>
        <v>59</v>
      </c>
      <c r="B85" s="27" t="s">
        <v>250</v>
      </c>
      <c r="C85" s="28" t="str">
        <f t="shared" si="3"/>
        <v/>
      </c>
      <c r="D85" s="28" t="str">
        <f t="shared" si="4"/>
        <v/>
      </c>
      <c r="E85" s="28">
        <v>2520</v>
      </c>
      <c r="F85" s="28">
        <v>2550</v>
      </c>
      <c r="G85" s="28"/>
      <c r="H85" s="28"/>
      <c r="I85" s="28">
        <v>0.245</v>
      </c>
      <c r="J85" s="28" t="s">
        <v>191</v>
      </c>
      <c r="K85" s="28"/>
      <c r="L85" s="28">
        <v>38661</v>
      </c>
      <c r="M85" s="28" t="s">
        <v>260</v>
      </c>
      <c r="N85" s="42" t="s">
        <v>226</v>
      </c>
      <c r="O85" s="278" t="s">
        <v>103</v>
      </c>
    </row>
    <row r="86" spans="1:15">
      <c r="A86" s="37">
        <f t="shared" si="0"/>
        <v>60</v>
      </c>
      <c r="B86" s="27" t="s">
        <v>250</v>
      </c>
      <c r="C86" s="28" t="str">
        <f t="shared" si="3"/>
        <v/>
      </c>
      <c r="D86" s="28" t="str">
        <f t="shared" si="4"/>
        <v/>
      </c>
      <c r="E86" s="28">
        <v>2520</v>
      </c>
      <c r="F86" s="28">
        <v>2550</v>
      </c>
      <c r="G86" s="28"/>
      <c r="H86" s="28"/>
      <c r="I86" s="28">
        <v>0.214</v>
      </c>
      <c r="J86" s="28" t="s">
        <v>191</v>
      </c>
      <c r="K86" s="28"/>
      <c r="L86" s="28">
        <v>38501</v>
      </c>
      <c r="M86" s="28" t="s">
        <v>261</v>
      </c>
      <c r="N86" s="42" t="s">
        <v>226</v>
      </c>
      <c r="O86" s="278" t="s">
        <v>103</v>
      </c>
    </row>
    <row r="87" spans="1:15">
      <c r="A87" s="37">
        <f t="shared" si="0"/>
        <v>61</v>
      </c>
      <c r="B87" s="27" t="s">
        <v>262</v>
      </c>
      <c r="C87" s="28" t="str">
        <f t="shared" si="3"/>
        <v/>
      </c>
      <c r="D87" s="28" t="str">
        <f t="shared" si="4"/>
        <v/>
      </c>
      <c r="E87" s="28">
        <v>699.7</v>
      </c>
      <c r="F87" s="28">
        <v>715.3</v>
      </c>
      <c r="G87" s="28"/>
      <c r="H87" s="28"/>
      <c r="I87" s="28">
        <v>7.0000000000000007E-2</v>
      </c>
      <c r="J87" s="28" t="s">
        <v>192</v>
      </c>
      <c r="K87" s="28"/>
      <c r="L87" s="28">
        <v>1088</v>
      </c>
      <c r="M87" s="28" t="s">
        <v>263</v>
      </c>
      <c r="N87" s="42" t="s">
        <v>226</v>
      </c>
      <c r="O87" s="275" t="s">
        <v>224</v>
      </c>
    </row>
    <row r="88" spans="1:15">
      <c r="A88" s="37">
        <f t="shared" si="0"/>
        <v>62</v>
      </c>
      <c r="B88" s="27" t="s">
        <v>262</v>
      </c>
      <c r="C88" s="28" t="str">
        <f t="shared" si="3"/>
        <v/>
      </c>
      <c r="D88" s="28" t="str">
        <f t="shared" si="4"/>
        <v/>
      </c>
      <c r="E88" s="28">
        <v>699.7</v>
      </c>
      <c r="F88" s="28">
        <v>715.3</v>
      </c>
      <c r="G88" s="28"/>
      <c r="H88" s="28"/>
      <c r="I88" s="28">
        <v>6.5000000000000002E-2</v>
      </c>
      <c r="J88" s="28" t="s">
        <v>192</v>
      </c>
      <c r="K88" s="28"/>
      <c r="L88" s="28">
        <v>1092</v>
      </c>
      <c r="M88" s="28" t="s">
        <v>264</v>
      </c>
      <c r="N88" s="42" t="s">
        <v>226</v>
      </c>
      <c r="O88" s="275" t="s">
        <v>224</v>
      </c>
    </row>
    <row r="89" spans="1:15">
      <c r="A89" s="37">
        <f t="shared" si="0"/>
        <v>63</v>
      </c>
      <c r="B89" s="27" t="s">
        <v>262</v>
      </c>
      <c r="C89" s="28" t="str">
        <f t="shared" si="3"/>
        <v/>
      </c>
      <c r="D89" s="28" t="str">
        <f t="shared" si="4"/>
        <v/>
      </c>
      <c r="E89" s="28">
        <v>700.5</v>
      </c>
      <c r="F89" s="28">
        <v>714.5</v>
      </c>
      <c r="G89" s="28"/>
      <c r="H89" s="28"/>
      <c r="I89" s="28">
        <v>7.0000000000000007E-2</v>
      </c>
      <c r="J89" s="28" t="s">
        <v>192</v>
      </c>
      <c r="K89" s="28"/>
      <c r="L89" s="28">
        <v>2698</v>
      </c>
      <c r="M89" s="28" t="s">
        <v>228</v>
      </c>
      <c r="N89" s="42" t="s">
        <v>226</v>
      </c>
      <c r="O89" s="275" t="s">
        <v>224</v>
      </c>
    </row>
    <row r="90" spans="1:15">
      <c r="A90" s="37">
        <f t="shared" si="0"/>
        <v>64</v>
      </c>
      <c r="B90" s="27" t="s">
        <v>262</v>
      </c>
      <c r="C90" s="28" t="str">
        <f t="shared" si="3"/>
        <v/>
      </c>
      <c r="D90" s="28" t="str">
        <f t="shared" si="4"/>
        <v/>
      </c>
      <c r="E90" s="28">
        <v>700.5</v>
      </c>
      <c r="F90" s="28">
        <v>714.5</v>
      </c>
      <c r="G90" s="28"/>
      <c r="H90" s="28"/>
      <c r="I90" s="28">
        <v>6.5000000000000002E-2</v>
      </c>
      <c r="J90" s="28" t="s">
        <v>192</v>
      </c>
      <c r="K90" s="28"/>
      <c r="L90" s="28">
        <v>2699</v>
      </c>
      <c r="M90" s="28" t="s">
        <v>229</v>
      </c>
      <c r="N90" s="42" t="s">
        <v>226</v>
      </c>
      <c r="O90" s="275" t="s">
        <v>224</v>
      </c>
    </row>
    <row r="91" spans="1:15">
      <c r="A91" s="37">
        <f t="shared" si="0"/>
        <v>65</v>
      </c>
      <c r="B91" s="27" t="s">
        <v>262</v>
      </c>
      <c r="C91" s="28" t="str">
        <f t="shared" si="3"/>
        <v/>
      </c>
      <c r="D91" s="28" t="str">
        <f t="shared" si="4"/>
        <v/>
      </c>
      <c r="E91" s="28">
        <v>701.5</v>
      </c>
      <c r="F91" s="28">
        <v>713.5</v>
      </c>
      <c r="G91" s="28"/>
      <c r="H91" s="28"/>
      <c r="I91" s="28">
        <v>7.0000000000000007E-2</v>
      </c>
      <c r="J91" s="28" t="s">
        <v>192</v>
      </c>
      <c r="K91" s="28"/>
      <c r="L91" s="28">
        <v>4504</v>
      </c>
      <c r="M91" s="28" t="s">
        <v>235</v>
      </c>
      <c r="N91" s="42" t="s">
        <v>226</v>
      </c>
      <c r="O91" s="275" t="s">
        <v>224</v>
      </c>
    </row>
    <row r="92" spans="1:15">
      <c r="A92" s="37">
        <f t="shared" si="0"/>
        <v>66</v>
      </c>
      <c r="B92" s="27" t="s">
        <v>262</v>
      </c>
      <c r="C92" s="28" t="str">
        <f t="shared" si="3"/>
        <v/>
      </c>
      <c r="D92" s="28" t="str">
        <f t="shared" si="4"/>
        <v/>
      </c>
      <c r="E92" s="28">
        <v>701.5</v>
      </c>
      <c r="F92" s="28">
        <v>713.5</v>
      </c>
      <c r="G92" s="28"/>
      <c r="H92" s="28"/>
      <c r="I92" s="28">
        <v>6.5000000000000002E-2</v>
      </c>
      <c r="J92" s="28" t="s">
        <v>192</v>
      </c>
      <c r="K92" s="28"/>
      <c r="L92" s="28">
        <v>4498</v>
      </c>
      <c r="M92" s="28" t="s">
        <v>231</v>
      </c>
      <c r="N92" s="42" t="s">
        <v>226</v>
      </c>
      <c r="O92" s="278"/>
    </row>
    <row r="93" spans="1:15">
      <c r="A93" s="37">
        <f t="shared" si="0"/>
        <v>67</v>
      </c>
      <c r="B93" s="27" t="s">
        <v>262</v>
      </c>
      <c r="C93" s="28" t="str">
        <f t="shared" si="3"/>
        <v/>
      </c>
      <c r="D93" s="28" t="str">
        <f t="shared" si="4"/>
        <v/>
      </c>
      <c r="E93" s="28">
        <v>704</v>
      </c>
      <c r="F93" s="28">
        <v>711</v>
      </c>
      <c r="G93" s="28"/>
      <c r="H93" s="28"/>
      <c r="I93" s="28">
        <v>7.0000000000000007E-2</v>
      </c>
      <c r="J93" s="28" t="s">
        <v>192</v>
      </c>
      <c r="K93" s="28"/>
      <c r="L93" s="28">
        <v>8969</v>
      </c>
      <c r="M93" s="28" t="s">
        <v>265</v>
      </c>
      <c r="N93" s="42" t="s">
        <v>226</v>
      </c>
      <c r="O93" s="275" t="s">
        <v>103</v>
      </c>
    </row>
    <row r="94" spans="1:15">
      <c r="A94" s="37">
        <f t="shared" ref="A94:A126" si="5">A93+1</f>
        <v>68</v>
      </c>
      <c r="B94" s="27" t="s">
        <v>266</v>
      </c>
      <c r="C94" s="28" t="str">
        <f t="shared" si="3"/>
        <v/>
      </c>
      <c r="D94" s="28" t="str">
        <f t="shared" si="4"/>
        <v/>
      </c>
      <c r="E94" s="28">
        <v>704</v>
      </c>
      <c r="F94" s="28">
        <v>711</v>
      </c>
      <c r="G94" s="28"/>
      <c r="H94" s="28"/>
      <c r="I94" s="28">
        <v>6.6000000000000003E-2</v>
      </c>
      <c r="J94" s="28" t="s">
        <v>192</v>
      </c>
      <c r="K94" s="28"/>
      <c r="L94" s="28">
        <v>8976</v>
      </c>
      <c r="M94" s="28" t="s">
        <v>267</v>
      </c>
      <c r="N94" s="42" t="s">
        <v>226</v>
      </c>
      <c r="O94" s="278" t="s">
        <v>103</v>
      </c>
    </row>
    <row r="95" spans="1:15">
      <c r="A95" s="37">
        <f t="shared" si="5"/>
        <v>69</v>
      </c>
      <c r="B95" s="27" t="s">
        <v>266</v>
      </c>
      <c r="C95" s="28" t="str">
        <f t="shared" si="3"/>
        <v/>
      </c>
      <c r="D95" s="28" t="str">
        <f t="shared" si="4"/>
        <v/>
      </c>
      <c r="E95" s="28">
        <v>701.5</v>
      </c>
      <c r="F95" s="28">
        <v>713.5</v>
      </c>
      <c r="G95" s="28"/>
      <c r="H95" s="28"/>
      <c r="I95" s="28">
        <v>7.0000000000000007E-2</v>
      </c>
      <c r="J95" s="28" t="s">
        <v>192</v>
      </c>
      <c r="K95" s="28"/>
      <c r="L95" s="28">
        <v>4504</v>
      </c>
      <c r="M95" s="28" t="s">
        <v>235</v>
      </c>
      <c r="N95" s="42" t="s">
        <v>226</v>
      </c>
      <c r="O95" s="275" t="s">
        <v>224</v>
      </c>
    </row>
    <row r="96" spans="1:15">
      <c r="A96" s="37">
        <f t="shared" si="5"/>
        <v>70</v>
      </c>
      <c r="B96" s="27" t="s">
        <v>266</v>
      </c>
      <c r="C96" s="28" t="str">
        <f t="shared" si="3"/>
        <v/>
      </c>
      <c r="D96" s="28" t="str">
        <f t="shared" si="4"/>
        <v/>
      </c>
      <c r="E96" s="28">
        <v>701.5</v>
      </c>
      <c r="F96" s="28">
        <v>713.5</v>
      </c>
      <c r="G96" s="28"/>
      <c r="H96" s="28"/>
      <c r="I96" s="28">
        <v>5.8999999999999997E-2</v>
      </c>
      <c r="J96" s="28" t="s">
        <v>192</v>
      </c>
      <c r="K96" s="28"/>
      <c r="L96" s="28">
        <v>4471</v>
      </c>
      <c r="M96" s="28" t="s">
        <v>268</v>
      </c>
      <c r="N96" s="42" t="s">
        <v>226</v>
      </c>
      <c r="O96" s="275" t="s">
        <v>224</v>
      </c>
    </row>
    <row r="97" spans="1:15">
      <c r="A97" s="37">
        <f t="shared" si="5"/>
        <v>71</v>
      </c>
      <c r="B97" s="27" t="s">
        <v>266</v>
      </c>
      <c r="C97" s="28" t="str">
        <f t="shared" si="3"/>
        <v/>
      </c>
      <c r="D97" s="28" t="str">
        <f t="shared" si="4"/>
        <v/>
      </c>
      <c r="E97" s="28">
        <v>704</v>
      </c>
      <c r="F97" s="28">
        <v>711</v>
      </c>
      <c r="G97" s="28"/>
      <c r="H97" s="28"/>
      <c r="I97" s="28">
        <v>7.0000000000000007E-2</v>
      </c>
      <c r="J97" s="28" t="s">
        <v>192</v>
      </c>
      <c r="K97" s="28"/>
      <c r="L97" s="28">
        <v>8950</v>
      </c>
      <c r="M97" s="28" t="s">
        <v>252</v>
      </c>
      <c r="N97" s="42" t="s">
        <v>226</v>
      </c>
      <c r="O97" s="275" t="s">
        <v>224</v>
      </c>
    </row>
    <row r="98" spans="1:15">
      <c r="A98" s="37">
        <f t="shared" si="5"/>
        <v>72</v>
      </c>
      <c r="B98" s="27" t="s">
        <v>266</v>
      </c>
      <c r="C98" s="28" t="str">
        <f t="shared" si="3"/>
        <v/>
      </c>
      <c r="D98" s="28" t="str">
        <f t="shared" si="4"/>
        <v/>
      </c>
      <c r="E98" s="28">
        <v>704</v>
      </c>
      <c r="F98" s="28">
        <v>711</v>
      </c>
      <c r="G98" s="28"/>
      <c r="H98" s="28"/>
      <c r="I98" s="28">
        <v>5.8999999999999997E-2</v>
      </c>
      <c r="J98" s="28" t="s">
        <v>192</v>
      </c>
      <c r="K98" s="28"/>
      <c r="L98" s="28">
        <v>8962</v>
      </c>
      <c r="M98" s="28" t="s">
        <v>269</v>
      </c>
      <c r="N98" s="42" t="s">
        <v>226</v>
      </c>
      <c r="O98" s="275" t="s">
        <v>103</v>
      </c>
    </row>
    <row r="99" spans="1:15">
      <c r="A99" s="37">
        <f t="shared" si="5"/>
        <v>73</v>
      </c>
      <c r="B99" s="27" t="s">
        <v>266</v>
      </c>
      <c r="C99" s="28" t="str">
        <f t="shared" si="3"/>
        <v/>
      </c>
      <c r="D99" s="28" t="str">
        <f t="shared" si="4"/>
        <v/>
      </c>
      <c r="E99" s="28">
        <v>706.5</v>
      </c>
      <c r="F99" s="28">
        <v>708.5</v>
      </c>
      <c r="G99" s="28"/>
      <c r="H99" s="28"/>
      <c r="I99" s="28">
        <v>7.0000000000000007E-2</v>
      </c>
      <c r="J99" s="28" t="s">
        <v>192</v>
      </c>
      <c r="K99" s="28"/>
      <c r="L99" s="28">
        <v>13441</v>
      </c>
      <c r="M99" s="28" t="s">
        <v>253</v>
      </c>
      <c r="N99" s="42" t="s">
        <v>226</v>
      </c>
      <c r="O99" s="275" t="s">
        <v>103</v>
      </c>
    </row>
    <row r="100" spans="1:15">
      <c r="A100" s="37">
        <f t="shared" si="5"/>
        <v>74</v>
      </c>
      <c r="B100" s="27" t="s">
        <v>266</v>
      </c>
      <c r="C100" s="28" t="str">
        <f t="shared" si="3"/>
        <v/>
      </c>
      <c r="D100" s="28" t="str">
        <f t="shared" si="4"/>
        <v/>
      </c>
      <c r="E100" s="28">
        <v>706.5</v>
      </c>
      <c r="F100" s="28">
        <v>708.5</v>
      </c>
      <c r="G100" s="28"/>
      <c r="H100" s="28"/>
      <c r="I100" s="28">
        <v>5.6000000000000001E-2</v>
      </c>
      <c r="J100" s="28" t="s">
        <v>192</v>
      </c>
      <c r="K100" s="28"/>
      <c r="L100" s="28">
        <v>13424</v>
      </c>
      <c r="M100" s="28" t="s">
        <v>240</v>
      </c>
      <c r="N100" s="42" t="s">
        <v>226</v>
      </c>
      <c r="O100" s="278" t="s">
        <v>103</v>
      </c>
    </row>
    <row r="101" spans="1:15">
      <c r="A101" s="37">
        <f t="shared" si="5"/>
        <v>75</v>
      </c>
      <c r="B101" s="27"/>
      <c r="C101" s="28"/>
      <c r="D101" s="28"/>
      <c r="E101" s="28"/>
      <c r="F101" s="28"/>
      <c r="G101" s="28"/>
      <c r="H101" s="28"/>
      <c r="I101" s="28"/>
      <c r="J101" s="28"/>
      <c r="K101" s="28"/>
      <c r="L101" s="28"/>
      <c r="M101" s="28"/>
      <c r="N101" s="42"/>
      <c r="O101" s="275"/>
    </row>
    <row r="102" spans="1:15">
      <c r="A102" s="37">
        <f t="shared" si="5"/>
        <v>76</v>
      </c>
      <c r="B102" s="27"/>
      <c r="C102" s="28"/>
      <c r="D102" s="28"/>
      <c r="E102" s="28"/>
      <c r="F102" s="28"/>
      <c r="G102" s="28"/>
      <c r="H102" s="28"/>
      <c r="I102" s="28"/>
      <c r="J102" s="28"/>
      <c r="K102" s="28"/>
      <c r="L102" s="28"/>
      <c r="M102" s="28"/>
      <c r="N102" s="42"/>
      <c r="O102" s="275"/>
    </row>
    <row r="103" spans="1:15">
      <c r="A103" s="37">
        <f t="shared" si="5"/>
        <v>77</v>
      </c>
      <c r="B103" s="27"/>
      <c r="C103" s="28"/>
      <c r="D103" s="28"/>
      <c r="E103" s="28"/>
      <c r="F103" s="28"/>
      <c r="G103" s="28"/>
      <c r="H103" s="28"/>
      <c r="I103" s="28"/>
      <c r="J103" s="28"/>
      <c r="K103" s="28"/>
      <c r="L103" s="28"/>
      <c r="M103" s="28"/>
      <c r="N103" s="42"/>
      <c r="O103" s="275"/>
    </row>
    <row r="104" spans="1:15">
      <c r="A104" s="37">
        <f t="shared" si="5"/>
        <v>78</v>
      </c>
      <c r="B104" s="27"/>
      <c r="C104" s="28"/>
      <c r="D104" s="28"/>
      <c r="E104" s="28"/>
      <c r="F104" s="28"/>
      <c r="G104" s="28"/>
      <c r="H104" s="28"/>
      <c r="I104" s="28"/>
      <c r="J104" s="28"/>
      <c r="K104" s="28"/>
      <c r="L104" s="28"/>
      <c r="M104" s="28"/>
      <c r="N104" s="42"/>
      <c r="O104" s="275"/>
    </row>
    <row r="105" spans="1:15">
      <c r="A105" s="37">
        <f t="shared" si="5"/>
        <v>79</v>
      </c>
      <c r="B105" s="27"/>
      <c r="C105" s="28"/>
      <c r="D105" s="28"/>
      <c r="E105" s="28"/>
      <c r="F105" s="28"/>
      <c r="G105" s="28"/>
      <c r="H105" s="28"/>
      <c r="I105" s="28"/>
      <c r="J105" s="28"/>
      <c r="K105" s="28"/>
      <c r="L105" s="28"/>
      <c r="M105" s="28"/>
      <c r="N105" s="42"/>
      <c r="O105" s="275"/>
    </row>
    <row r="106" spans="1:15">
      <c r="A106" s="37">
        <f t="shared" si="5"/>
        <v>80</v>
      </c>
      <c r="B106" s="27"/>
      <c r="C106" s="28"/>
      <c r="D106" s="28"/>
      <c r="E106" s="28"/>
      <c r="F106" s="28"/>
      <c r="G106" s="28"/>
      <c r="H106" s="28"/>
      <c r="I106" s="28"/>
      <c r="J106" s="28"/>
      <c r="K106" s="28"/>
      <c r="L106" s="28"/>
      <c r="M106" s="28"/>
      <c r="N106" s="42"/>
      <c r="O106" s="275"/>
    </row>
    <row r="107" spans="1:15">
      <c r="A107" s="37">
        <f t="shared" si="5"/>
        <v>81</v>
      </c>
      <c r="B107" s="27"/>
      <c r="C107" s="28"/>
      <c r="D107" s="28"/>
      <c r="E107" s="28"/>
      <c r="F107" s="28"/>
      <c r="G107" s="28"/>
      <c r="H107" s="28"/>
      <c r="I107" s="28"/>
      <c r="J107" s="28"/>
      <c r="K107" s="28"/>
      <c r="L107" s="28"/>
      <c r="M107" s="28"/>
      <c r="N107" s="42"/>
      <c r="O107" s="275"/>
    </row>
    <row r="108" spans="1:15">
      <c r="A108" s="37">
        <f t="shared" si="5"/>
        <v>82</v>
      </c>
      <c r="B108" s="27"/>
      <c r="C108" s="28"/>
      <c r="D108" s="28"/>
      <c r="E108" s="28"/>
      <c r="F108" s="28"/>
      <c r="G108" s="28"/>
      <c r="H108" s="28"/>
      <c r="I108" s="28"/>
      <c r="J108" s="28"/>
      <c r="K108" s="28"/>
      <c r="L108" s="28"/>
      <c r="M108" s="28"/>
      <c r="N108" s="42"/>
      <c r="O108" s="275"/>
    </row>
    <row r="109" spans="1:15">
      <c r="A109" s="37">
        <f t="shared" si="5"/>
        <v>83</v>
      </c>
      <c r="B109" s="27"/>
      <c r="C109" s="28"/>
      <c r="D109" s="28"/>
      <c r="E109" s="28"/>
      <c r="F109" s="28"/>
      <c r="G109" s="28"/>
      <c r="H109" s="28"/>
      <c r="I109" s="28"/>
      <c r="J109" s="28"/>
      <c r="K109" s="28"/>
      <c r="L109" s="28"/>
      <c r="M109" s="28"/>
      <c r="N109" s="42"/>
      <c r="O109" s="275"/>
    </row>
    <row r="110" spans="1:15">
      <c r="A110" s="37">
        <f t="shared" si="5"/>
        <v>84</v>
      </c>
      <c r="B110" s="27"/>
      <c r="C110" s="28"/>
      <c r="D110" s="28"/>
      <c r="E110" s="28"/>
      <c r="F110" s="28"/>
      <c r="G110" s="28"/>
      <c r="H110" s="28"/>
      <c r="I110" s="28"/>
      <c r="J110" s="28"/>
      <c r="K110" s="28"/>
      <c r="L110" s="28"/>
      <c r="M110" s="28"/>
      <c r="N110" s="42"/>
      <c r="O110" s="275"/>
    </row>
    <row r="111" spans="1:15">
      <c r="A111" s="37">
        <f t="shared" si="5"/>
        <v>85</v>
      </c>
      <c r="B111" s="27"/>
      <c r="C111" s="28"/>
      <c r="D111" s="28"/>
      <c r="E111" s="28"/>
      <c r="F111" s="28"/>
      <c r="G111" s="28"/>
      <c r="H111" s="28"/>
      <c r="I111" s="28"/>
      <c r="J111" s="28"/>
      <c r="K111" s="28"/>
      <c r="L111" s="28"/>
      <c r="M111" s="28"/>
      <c r="N111" s="42"/>
      <c r="O111" s="275"/>
    </row>
    <row r="112" spans="1:15">
      <c r="A112" s="37">
        <f t="shared" si="5"/>
        <v>86</v>
      </c>
      <c r="B112" s="27"/>
      <c r="C112" s="28"/>
      <c r="D112" s="28"/>
      <c r="E112" s="28"/>
      <c r="F112" s="28"/>
      <c r="G112" s="28"/>
      <c r="H112" s="28"/>
      <c r="I112" s="28"/>
      <c r="J112" s="28"/>
      <c r="K112" s="28"/>
      <c r="L112" s="28"/>
      <c r="M112" s="28"/>
      <c r="N112" s="42"/>
      <c r="O112" s="275"/>
    </row>
    <row r="113" spans="1:16">
      <c r="A113" s="37">
        <f t="shared" si="5"/>
        <v>87</v>
      </c>
      <c r="B113" s="27"/>
      <c r="C113" s="28"/>
      <c r="D113" s="28"/>
      <c r="E113" s="28"/>
      <c r="F113" s="28"/>
      <c r="G113" s="28"/>
      <c r="H113" s="28"/>
      <c r="I113" s="28"/>
      <c r="J113" s="28"/>
      <c r="K113" s="28"/>
      <c r="L113" s="28"/>
      <c r="M113" s="28"/>
      <c r="N113" s="42"/>
      <c r="O113" s="275"/>
    </row>
    <row r="114" spans="1:16">
      <c r="A114" s="37">
        <f t="shared" si="5"/>
        <v>88</v>
      </c>
      <c r="B114" s="27"/>
      <c r="C114" s="28"/>
      <c r="D114" s="28"/>
      <c r="E114" s="28"/>
      <c r="F114" s="28"/>
      <c r="G114" s="28"/>
      <c r="H114" s="28"/>
      <c r="I114" s="28"/>
      <c r="J114" s="28"/>
      <c r="K114" s="28"/>
      <c r="L114" s="28"/>
      <c r="M114" s="28"/>
      <c r="N114" s="42"/>
      <c r="O114" s="275"/>
    </row>
    <row r="115" spans="1:16">
      <c r="A115" s="37">
        <f t="shared" si="5"/>
        <v>89</v>
      </c>
      <c r="B115" s="27"/>
      <c r="C115" s="28"/>
      <c r="D115" s="28"/>
      <c r="E115" s="28"/>
      <c r="F115" s="28"/>
      <c r="G115" s="28"/>
      <c r="H115" s="28"/>
      <c r="I115" s="28"/>
      <c r="J115" s="28"/>
      <c r="K115" s="28"/>
      <c r="L115" s="28"/>
      <c r="M115" s="28"/>
      <c r="N115" s="42"/>
      <c r="O115" s="275"/>
    </row>
    <row r="116" spans="1:16">
      <c r="A116" s="37">
        <f t="shared" si="5"/>
        <v>90</v>
      </c>
      <c r="B116" s="27"/>
      <c r="C116" s="28"/>
      <c r="D116" s="28"/>
      <c r="E116" s="28"/>
      <c r="F116" s="28"/>
      <c r="G116" s="28"/>
      <c r="H116" s="28"/>
      <c r="I116" s="28"/>
      <c r="J116" s="28"/>
      <c r="K116" s="28"/>
      <c r="L116" s="28"/>
      <c r="M116" s="28"/>
      <c r="N116" s="42"/>
      <c r="O116" s="275"/>
    </row>
    <row r="117" spans="1:16">
      <c r="A117" s="37">
        <f t="shared" si="5"/>
        <v>91</v>
      </c>
      <c r="B117" s="27"/>
      <c r="C117" s="28"/>
      <c r="D117" s="28"/>
      <c r="E117" s="28"/>
      <c r="F117" s="28"/>
      <c r="G117" s="28"/>
      <c r="H117" s="28"/>
      <c r="I117" s="28"/>
      <c r="J117" s="28"/>
      <c r="K117" s="28"/>
      <c r="L117" s="28"/>
      <c r="M117" s="28"/>
      <c r="N117" s="42"/>
      <c r="O117" s="275"/>
    </row>
    <row r="118" spans="1:16">
      <c r="A118" s="37">
        <f t="shared" si="5"/>
        <v>92</v>
      </c>
      <c r="B118" s="27"/>
      <c r="C118" s="28"/>
      <c r="D118" s="28"/>
      <c r="E118" s="28"/>
      <c r="F118" s="28"/>
      <c r="G118" s="28"/>
      <c r="H118" s="28"/>
      <c r="I118" s="28"/>
      <c r="J118" s="28"/>
      <c r="K118" s="28"/>
      <c r="L118" s="28"/>
      <c r="M118" s="28"/>
      <c r="N118" s="42"/>
      <c r="O118" s="275"/>
    </row>
    <row r="119" spans="1:16">
      <c r="A119" s="37">
        <f t="shared" si="5"/>
        <v>93</v>
      </c>
      <c r="B119" s="27"/>
      <c r="C119" s="28"/>
      <c r="D119" s="28"/>
      <c r="E119" s="28"/>
      <c r="F119" s="28"/>
      <c r="G119" s="28"/>
      <c r="H119" s="28"/>
      <c r="I119" s="28"/>
      <c r="J119" s="28"/>
      <c r="K119" s="28"/>
      <c r="L119" s="28"/>
      <c r="M119" s="28"/>
      <c r="N119" s="42"/>
      <c r="O119" s="275"/>
    </row>
    <row r="120" spans="1:16">
      <c r="A120" s="37">
        <f t="shared" si="5"/>
        <v>94</v>
      </c>
      <c r="B120" s="27"/>
      <c r="C120" s="28"/>
      <c r="D120" s="28"/>
      <c r="E120" s="28"/>
      <c r="F120" s="28"/>
      <c r="G120" s="28"/>
      <c r="H120" s="28"/>
      <c r="I120" s="28"/>
      <c r="J120" s="28"/>
      <c r="K120" s="28"/>
      <c r="L120" s="28"/>
      <c r="M120" s="28"/>
      <c r="N120" s="42"/>
      <c r="O120" s="275"/>
    </row>
    <row r="121" spans="1:16">
      <c r="A121" s="37">
        <f t="shared" si="5"/>
        <v>95</v>
      </c>
      <c r="B121" s="27"/>
      <c r="C121" s="28"/>
      <c r="D121" s="28"/>
      <c r="E121" s="28"/>
      <c r="F121" s="28"/>
      <c r="G121" s="28"/>
      <c r="H121" s="28"/>
      <c r="I121" s="28"/>
      <c r="J121" s="28"/>
      <c r="K121" s="28"/>
      <c r="L121" s="28"/>
      <c r="M121" s="28"/>
      <c r="N121" s="42"/>
      <c r="O121" s="275"/>
    </row>
    <row r="122" spans="1:16">
      <c r="A122" s="37">
        <f t="shared" si="5"/>
        <v>96</v>
      </c>
      <c r="B122" s="27"/>
      <c r="C122" s="28"/>
      <c r="D122" s="28"/>
      <c r="E122" s="28"/>
      <c r="F122" s="28"/>
      <c r="G122" s="28"/>
      <c r="H122" s="28"/>
      <c r="I122" s="28"/>
      <c r="J122" s="28"/>
      <c r="K122" s="28"/>
      <c r="L122" s="28"/>
      <c r="M122" s="28"/>
      <c r="N122" s="42"/>
      <c r="O122" s="275"/>
    </row>
    <row r="123" spans="1:16">
      <c r="A123" s="37">
        <f t="shared" si="5"/>
        <v>97</v>
      </c>
      <c r="B123" s="27"/>
      <c r="C123" s="28" t="str">
        <f t="shared" ref="C123" si="6">LEFT(R124,7)</f>
        <v/>
      </c>
      <c r="D123" s="28" t="str">
        <f t="shared" ref="D123" si="7">RIGHT(R124,1)</f>
        <v/>
      </c>
      <c r="E123" s="28"/>
      <c r="F123" s="28"/>
      <c r="G123" s="28"/>
      <c r="H123" s="28"/>
      <c r="I123" s="28"/>
      <c r="J123" s="28"/>
      <c r="K123" s="28"/>
      <c r="L123" s="28"/>
      <c r="M123" s="28"/>
      <c r="N123" s="42"/>
      <c r="O123" s="275"/>
    </row>
    <row r="124" spans="1:16">
      <c r="A124" s="37">
        <f t="shared" si="5"/>
        <v>98</v>
      </c>
      <c r="B124" s="27"/>
      <c r="C124" s="28"/>
      <c r="D124" s="28"/>
      <c r="E124" s="28"/>
      <c r="F124" s="28"/>
      <c r="G124" s="28"/>
      <c r="H124" s="28"/>
      <c r="I124" s="28"/>
      <c r="J124" s="28"/>
      <c r="K124" s="28"/>
      <c r="L124" s="28"/>
      <c r="M124" s="28"/>
      <c r="N124" s="42"/>
      <c r="O124" s="275"/>
    </row>
    <row r="125" spans="1:16">
      <c r="A125" s="37">
        <f t="shared" si="5"/>
        <v>99</v>
      </c>
      <c r="B125" s="27"/>
      <c r="C125" s="28"/>
      <c r="D125" s="28"/>
      <c r="E125" s="28"/>
      <c r="F125" s="28"/>
      <c r="G125" s="28"/>
      <c r="H125" s="28"/>
      <c r="I125" s="28"/>
      <c r="J125" s="28"/>
      <c r="K125" s="28"/>
      <c r="L125" s="28"/>
      <c r="M125" s="28"/>
      <c r="N125" s="42"/>
      <c r="O125" s="275"/>
    </row>
    <row r="126" spans="1:16">
      <c r="A126" s="37">
        <f t="shared" si="5"/>
        <v>100</v>
      </c>
      <c r="B126" s="27"/>
      <c r="C126" s="28"/>
      <c r="D126" s="28"/>
      <c r="E126" s="28"/>
      <c r="F126" s="28"/>
      <c r="G126" s="28"/>
      <c r="H126" s="28"/>
      <c r="I126" s="28"/>
      <c r="J126" s="28"/>
      <c r="K126" s="28"/>
      <c r="L126" s="28"/>
      <c r="M126" s="28"/>
      <c r="N126" s="42"/>
      <c r="O126" s="275"/>
    </row>
    <row r="127" spans="1:16" ht="15" thickBot="1">
      <c r="A127" s="269"/>
      <c r="B127" s="270"/>
      <c r="C127" s="271"/>
      <c r="D127" s="271"/>
      <c r="E127" s="271"/>
      <c r="F127" s="271"/>
      <c r="G127" s="271"/>
      <c r="H127" s="271"/>
      <c r="I127" s="271"/>
      <c r="J127" s="271"/>
      <c r="K127" s="271"/>
      <c r="L127" s="271"/>
      <c r="M127" s="271"/>
      <c r="N127" s="272"/>
      <c r="O127" s="276"/>
    </row>
    <row r="128" spans="1:16">
      <c r="A128" s="33"/>
      <c r="B128" s="23"/>
      <c r="C128" s="34"/>
      <c r="D128" s="34"/>
      <c r="E128" s="34"/>
      <c r="F128" s="34"/>
      <c r="G128" s="34"/>
      <c r="H128" s="34"/>
      <c r="I128" s="34"/>
      <c r="J128" s="34"/>
      <c r="K128" s="34"/>
      <c r="L128" s="34"/>
      <c r="M128" s="34"/>
      <c r="N128" s="34"/>
      <c r="O128" s="34"/>
      <c r="P128" s="35"/>
    </row>
    <row r="129" spans="1:15">
      <c r="A129" s="8"/>
      <c r="B129" s="9"/>
      <c r="C129" s="9"/>
      <c r="D129" s="9"/>
      <c r="E129" s="9"/>
    </row>
    <row r="130" spans="1:15" ht="16.5" customHeight="1" thickBot="1">
      <c r="A130" s="175" t="s">
        <v>36</v>
      </c>
      <c r="B130" s="176"/>
      <c r="C130" s="176"/>
      <c r="D130" s="176"/>
      <c r="E130" s="176"/>
      <c r="F130" s="176"/>
      <c r="G130" s="176"/>
      <c r="H130" s="176"/>
      <c r="I130" s="176"/>
      <c r="J130" s="176"/>
      <c r="K130" s="176"/>
      <c r="L130" s="176"/>
      <c r="M130" s="176"/>
      <c r="N130" s="176"/>
      <c r="O130" s="176"/>
    </row>
    <row r="131" spans="1:15" ht="32.25" customHeight="1" thickBot="1">
      <c r="A131" s="156" t="s">
        <v>37</v>
      </c>
      <c r="B131" s="156"/>
      <c r="C131" s="156"/>
      <c r="D131" s="156"/>
      <c r="E131" s="156"/>
      <c r="F131" s="156"/>
      <c r="G131" s="156"/>
      <c r="H131" s="156"/>
      <c r="I131" s="156"/>
      <c r="J131" s="156"/>
      <c r="K131" s="156"/>
      <c r="L131" s="156"/>
      <c r="M131" s="156"/>
      <c r="N131" s="156"/>
      <c r="O131" s="156"/>
    </row>
    <row r="132" spans="1:15" ht="16.2" thickBot="1">
      <c r="A132" s="151" t="s">
        <v>38</v>
      </c>
      <c r="B132" s="151"/>
      <c r="C132" s="151"/>
      <c r="D132" s="151"/>
      <c r="E132" s="151"/>
      <c r="F132" s="151"/>
      <c r="G132" s="151"/>
      <c r="H132" s="151"/>
      <c r="I132" s="151" t="s">
        <v>39</v>
      </c>
      <c r="J132" s="151"/>
      <c r="K132" s="151"/>
      <c r="L132" s="151"/>
      <c r="M132" s="151"/>
      <c r="N132" s="151"/>
      <c r="O132" s="151"/>
    </row>
    <row r="133" spans="1:15" ht="49.5" customHeight="1" thickBot="1">
      <c r="A133" s="139" t="s">
        <v>118</v>
      </c>
      <c r="B133" s="139"/>
      <c r="C133" s="139"/>
      <c r="D133" s="151"/>
      <c r="E133" s="151"/>
      <c r="F133" s="151"/>
      <c r="G133" s="151"/>
      <c r="H133" s="151"/>
      <c r="I133" s="139" t="s">
        <v>12</v>
      </c>
      <c r="J133" s="139"/>
      <c r="K133" s="139"/>
      <c r="L133" s="155"/>
      <c r="M133" s="155"/>
      <c r="N133" s="155"/>
      <c r="O133" s="155"/>
    </row>
    <row r="134" spans="1:15" ht="15.6">
      <c r="B134" s="146"/>
      <c r="C134" s="146"/>
      <c r="D134" s="146"/>
      <c r="E134" s="146"/>
      <c r="F134" s="146"/>
      <c r="G134" s="146"/>
      <c r="H134" s="146"/>
      <c r="I134" s="146"/>
      <c r="J134" s="146"/>
      <c r="K134" s="146"/>
      <c r="L134" s="146"/>
      <c r="M134" s="146"/>
      <c r="N134" s="146"/>
      <c r="O134" s="146"/>
    </row>
    <row r="198" spans="2:2" hidden="1">
      <c r="B198" s="251" t="s">
        <v>190</v>
      </c>
    </row>
    <row r="199" spans="2:2" hidden="1">
      <c r="B199" s="251" t="s">
        <v>191</v>
      </c>
    </row>
    <row r="200" spans="2:2" hidden="1">
      <c r="B200" s="251" t="s">
        <v>192</v>
      </c>
    </row>
    <row r="201" spans="2:2" hidden="1">
      <c r="B201" s="251" t="s">
        <v>193</v>
      </c>
    </row>
    <row r="202" spans="2:2" hidden="1">
      <c r="B202" s="252" t="s">
        <v>194</v>
      </c>
    </row>
    <row r="203" spans="2:2" hidden="1">
      <c r="B203" s="252" t="s">
        <v>195</v>
      </c>
    </row>
    <row r="204" spans="2:2" hidden="1">
      <c r="B204" s="252" t="s">
        <v>196</v>
      </c>
    </row>
    <row r="205" spans="2:2" hidden="1">
      <c r="B205" s="252" t="s">
        <v>197</v>
      </c>
    </row>
    <row r="206" spans="2:2" hidden="1">
      <c r="B206" s="252" t="s">
        <v>198</v>
      </c>
    </row>
    <row r="207" spans="2:2" hidden="1">
      <c r="B207" s="252" t="s">
        <v>199</v>
      </c>
    </row>
    <row r="208" spans="2:2" hidden="1">
      <c r="B208" s="252" t="s">
        <v>200</v>
      </c>
    </row>
    <row r="209" spans="2:2" hidden="1">
      <c r="B209" s="252" t="s">
        <v>201</v>
      </c>
    </row>
    <row r="210" spans="2:2" hidden="1">
      <c r="B210" s="252" t="s">
        <v>202</v>
      </c>
    </row>
    <row r="211" spans="2:2" hidden="1">
      <c r="B211" s="252" t="s">
        <v>203</v>
      </c>
    </row>
    <row r="212" spans="2:2" hidden="1">
      <c r="B212" s="252" t="s">
        <v>204</v>
      </c>
    </row>
    <row r="213" spans="2:2" hidden="1">
      <c r="B213" s="252" t="s">
        <v>205</v>
      </c>
    </row>
  </sheetData>
  <mergeCells count="49">
    <mergeCell ref="A10:O10"/>
    <mergeCell ref="B11:O11"/>
    <mergeCell ref="B12:O12"/>
    <mergeCell ref="B8:O8"/>
    <mergeCell ref="A1:O1"/>
    <mergeCell ref="A2:O2"/>
    <mergeCell ref="A3:O3"/>
    <mergeCell ref="A6:O6"/>
    <mergeCell ref="A4:O4"/>
    <mergeCell ref="A9:O9"/>
    <mergeCell ref="A5:O5"/>
    <mergeCell ref="B7:O7"/>
    <mergeCell ref="D132:H132"/>
    <mergeCell ref="A14:O14"/>
    <mergeCell ref="A22:O22"/>
    <mergeCell ref="A23:O23"/>
    <mergeCell ref="A130:O130"/>
    <mergeCell ref="I17:L17"/>
    <mergeCell ref="I18:L18"/>
    <mergeCell ref="I19:L20"/>
    <mergeCell ref="C17:H17"/>
    <mergeCell ref="I25:K25"/>
    <mergeCell ref="N19:O19"/>
    <mergeCell ref="A18:B18"/>
    <mergeCell ref="A19:B20"/>
    <mergeCell ref="A17:B17"/>
    <mergeCell ref="M18:O18"/>
    <mergeCell ref="N20:O20"/>
    <mergeCell ref="C19:H20"/>
    <mergeCell ref="A16:O16"/>
    <mergeCell ref="M17:O17"/>
    <mergeCell ref="C18:H18"/>
    <mergeCell ref="O25:O26"/>
    <mergeCell ref="C25:D25"/>
    <mergeCell ref="B134:O134"/>
    <mergeCell ref="A133:C133"/>
    <mergeCell ref="I133:K133"/>
    <mergeCell ref="M25:M26"/>
    <mergeCell ref="N25:N26"/>
    <mergeCell ref="I132:K132"/>
    <mergeCell ref="A25:A26"/>
    <mergeCell ref="B25:B26"/>
    <mergeCell ref="E25:F25"/>
    <mergeCell ref="G25:H25"/>
    <mergeCell ref="D133:H133"/>
    <mergeCell ref="L132:O132"/>
    <mergeCell ref="L133:O133"/>
    <mergeCell ref="A131:O131"/>
    <mergeCell ref="A132:C132"/>
  </mergeCells>
  <phoneticPr fontId="47" type="noConversion"/>
  <conditionalFormatting sqref="A27:A127">
    <cfRule type="expression" dxfId="3" priority="3">
      <formula>O27&lt;&gt;""</formula>
    </cfRule>
  </conditionalFormatting>
  <conditionalFormatting sqref="P128 O27:O127">
    <cfRule type="expression" dxfId="2" priority="4">
      <formula>O27&lt;&gt;""</formula>
    </cfRule>
  </conditionalFormatting>
  <dataValidations count="1">
    <dataValidation type="list" allowBlank="1" showInputMessage="1" showErrorMessage="1" sqref="J27:J127" xr:uid="{58FBADD8-EAFE-439F-BAFB-7CF2842CED2D}">
      <formula1>Units</formula1>
    </dataValidation>
  </dataValidations>
  <printOptions horizontalCentered="1"/>
  <pageMargins left="0.25" right="0.25" top="0.5" bottom="0.5" header="0.3" footer="0.3"/>
  <pageSetup scale="64" fitToHeight="0" orientation="portrait" horizontalDpi="300" verticalDpi="300" r:id="rId1"/>
  <headerFooter>
    <oddFooter>Page &amp;P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F6B06-BCCF-4E78-8243-5A4CF8AC9426}">
  <sheetPr codeName="Sheet4">
    <pageSetUpPr fitToPage="1"/>
  </sheetPr>
  <dimension ref="A1:D23"/>
  <sheetViews>
    <sheetView topLeftCell="A11" workbookViewId="0">
      <selection activeCell="A23" sqref="A23:B23"/>
    </sheetView>
  </sheetViews>
  <sheetFormatPr defaultColWidth="9.109375" defaultRowHeight="14.4"/>
  <cols>
    <col min="1" max="1" width="9.109375" style="46"/>
    <col min="2" max="2" width="34.33203125" style="46" customWidth="1"/>
    <col min="3" max="3" width="27.33203125" style="46" customWidth="1"/>
    <col min="4" max="4" width="29.109375" style="46" customWidth="1"/>
    <col min="5" max="16384" width="9.109375" style="46"/>
  </cols>
  <sheetData>
    <row r="1" spans="1:4" ht="18" thickBot="1">
      <c r="A1" s="219" t="s">
        <v>49</v>
      </c>
      <c r="B1" s="219"/>
      <c r="C1" s="219"/>
      <c r="D1" s="219"/>
    </row>
    <row r="2" spans="1:4" ht="18" thickBot="1">
      <c r="A2" s="200" t="s">
        <v>7</v>
      </c>
      <c r="B2" s="201"/>
      <c r="C2" s="201"/>
      <c r="D2" s="202"/>
    </row>
    <row r="3" spans="1:4" ht="18" thickBot="1">
      <c r="A3" s="47" t="s">
        <v>50</v>
      </c>
      <c r="B3" s="48" t="str">
        <f>IF(PMN&lt;&gt;"",PMN,"")</f>
        <v/>
      </c>
      <c r="C3" s="49" t="s">
        <v>51</v>
      </c>
      <c r="D3" s="50" t="str">
        <f>IF(FVIN&lt;&gt;"",FVIN,"")</f>
        <v/>
      </c>
    </row>
    <row r="4" spans="1:4" ht="15.6" thickBot="1">
      <c r="A4" s="47" t="s">
        <v>52</v>
      </c>
      <c r="B4" s="48" t="str">
        <f>IF('RSP 100 Annex A Form'!D21&lt;&gt;"",'RSP 100 Annex A Form'!D21,"")</f>
        <v>Enter HMN here if applicable</v>
      </c>
      <c r="C4" s="203" t="s">
        <v>53</v>
      </c>
      <c r="D4" s="205" t="str">
        <f>IF('RSP 100 Annex A Form'!D16&lt;&gt;"",'RSP 100 Annex A Form'!D16,"")</f>
        <v/>
      </c>
    </row>
    <row r="5" spans="1:4" ht="15.6" thickBot="1">
      <c r="A5" s="47" t="s">
        <v>54</v>
      </c>
      <c r="B5" s="48" t="str">
        <f>IF(HVIN&lt;&gt;"",HVIN,"")</f>
        <v/>
      </c>
      <c r="C5" s="204"/>
      <c r="D5" s="206"/>
    </row>
    <row r="6" spans="1:4" ht="18" thickBot="1">
      <c r="A6" s="51"/>
    </row>
    <row r="7" spans="1:4" ht="18" thickBot="1">
      <c r="A7" s="200" t="s">
        <v>55</v>
      </c>
      <c r="B7" s="201"/>
      <c r="C7" s="201"/>
      <c r="D7" s="201"/>
    </row>
    <row r="8" spans="1:4" ht="45.75" customHeight="1" thickBot="1">
      <c r="A8" s="207" t="s">
        <v>127</v>
      </c>
      <c r="B8" s="208"/>
      <c r="C8" s="208"/>
      <c r="D8" s="209"/>
    </row>
    <row r="9" spans="1:4" ht="34.5" customHeight="1" thickBot="1">
      <c r="A9" s="52"/>
      <c r="B9" s="210" t="s">
        <v>56</v>
      </c>
      <c r="C9" s="211"/>
      <c r="D9" s="212"/>
    </row>
    <row r="10" spans="1:4" ht="46.5" customHeight="1" thickBot="1">
      <c r="A10" s="52"/>
      <c r="B10" s="210" t="s">
        <v>57</v>
      </c>
      <c r="C10" s="211"/>
      <c r="D10" s="212"/>
    </row>
    <row r="11" spans="1:4" ht="46.5" customHeight="1" thickBot="1">
      <c r="A11" s="52"/>
      <c r="B11" s="210" t="s">
        <v>58</v>
      </c>
      <c r="C11" s="211"/>
      <c r="D11" s="212"/>
    </row>
    <row r="12" spans="1:4" ht="38.25" customHeight="1">
      <c r="A12" s="228"/>
      <c r="B12" s="231" t="s">
        <v>59</v>
      </c>
      <c r="C12" s="232"/>
      <c r="D12" s="233"/>
    </row>
    <row r="13" spans="1:4" ht="33" customHeight="1">
      <c r="A13" s="229"/>
      <c r="B13" s="194" t="s">
        <v>122</v>
      </c>
      <c r="C13" s="195"/>
      <c r="D13" s="196"/>
    </row>
    <row r="14" spans="1:4">
      <c r="A14" s="229"/>
      <c r="B14" s="194" t="s">
        <v>123</v>
      </c>
      <c r="C14" s="195"/>
      <c r="D14" s="196"/>
    </row>
    <row r="15" spans="1:4" ht="36" customHeight="1" thickBot="1">
      <c r="A15" s="230"/>
      <c r="B15" s="197" t="s">
        <v>124</v>
      </c>
      <c r="C15" s="198"/>
      <c r="D15" s="199"/>
    </row>
    <row r="16" spans="1:4" ht="36.75" customHeight="1" thickBot="1">
      <c r="A16" s="52"/>
      <c r="B16" s="210" t="s">
        <v>60</v>
      </c>
      <c r="C16" s="211"/>
      <c r="D16" s="212"/>
    </row>
    <row r="17" spans="1:4" ht="36.75" customHeight="1" thickBot="1">
      <c r="A17" s="52"/>
      <c r="B17" s="210" t="s">
        <v>125</v>
      </c>
      <c r="C17" s="211"/>
      <c r="D17" s="212"/>
    </row>
    <row r="18" spans="1:4" ht="80.099999999999994" customHeight="1" thickBot="1">
      <c r="A18" s="207" t="s">
        <v>126</v>
      </c>
      <c r="B18" s="208"/>
      <c r="C18" s="208"/>
      <c r="D18" s="209"/>
    </row>
    <row r="19" spans="1:4" ht="15.75" customHeight="1">
      <c r="A19" s="222" t="s">
        <v>62</v>
      </c>
      <c r="B19" s="223"/>
      <c r="C19" s="223"/>
      <c r="D19" s="224"/>
    </row>
    <row r="20" spans="1:4" ht="17.25" customHeight="1">
      <c r="A20" s="225"/>
      <c r="B20" s="226"/>
      <c r="C20" s="226"/>
      <c r="D20" s="227"/>
    </row>
    <row r="21" spans="1:4" ht="21.75" customHeight="1">
      <c r="A21" s="220" t="s">
        <v>61</v>
      </c>
      <c r="B21" s="221"/>
      <c r="C21" s="215"/>
      <c r="D21" s="216"/>
    </row>
    <row r="22" spans="1:4" ht="21.75" customHeight="1">
      <c r="A22" s="220" t="s">
        <v>39</v>
      </c>
      <c r="B22" s="221"/>
      <c r="C22" s="215"/>
      <c r="D22" s="216"/>
    </row>
    <row r="23" spans="1:4" ht="21.75" customHeight="1" thickBot="1">
      <c r="A23" s="213" t="s">
        <v>63</v>
      </c>
      <c r="B23" s="214"/>
      <c r="C23" s="217">
        <v>36526</v>
      </c>
      <c r="D23" s="218"/>
    </row>
  </sheetData>
  <mergeCells count="24">
    <mergeCell ref="A23:B23"/>
    <mergeCell ref="C21:D21"/>
    <mergeCell ref="C22:D22"/>
    <mergeCell ref="C23:D23"/>
    <mergeCell ref="A1:D1"/>
    <mergeCell ref="A21:B21"/>
    <mergeCell ref="A22:B22"/>
    <mergeCell ref="A19:D20"/>
    <mergeCell ref="B16:D16"/>
    <mergeCell ref="B17:D17"/>
    <mergeCell ref="A18:D18"/>
    <mergeCell ref="B10:D10"/>
    <mergeCell ref="B11:D11"/>
    <mergeCell ref="A12:A15"/>
    <mergeCell ref="B12:D12"/>
    <mergeCell ref="B13:D13"/>
    <mergeCell ref="B14:D14"/>
    <mergeCell ref="B15:D15"/>
    <mergeCell ref="A2:D2"/>
    <mergeCell ref="C4:C5"/>
    <mergeCell ref="D4:D5"/>
    <mergeCell ref="A7:D7"/>
    <mergeCell ref="A8:D8"/>
    <mergeCell ref="B9:D9"/>
  </mergeCells>
  <phoneticPr fontId="9" type="noConversion"/>
  <pageMargins left="0.70866141732283472" right="0.70866141732283472" top="0.74803149606299213" bottom="0.74803149606299213" header="0.31496062992125984" footer="0.31496062992125984"/>
  <pageSetup paperSize="9" scale="95"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144780</xdr:colOff>
                    <xdr:row>8</xdr:row>
                    <xdr:rowOff>76200</xdr:rowOff>
                  </from>
                  <to>
                    <xdr:col>0</xdr:col>
                    <xdr:colOff>480060</xdr:colOff>
                    <xdr:row>8</xdr:row>
                    <xdr:rowOff>373380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144780</xdr:colOff>
                    <xdr:row>9</xdr:row>
                    <xdr:rowOff>160020</xdr:rowOff>
                  </from>
                  <to>
                    <xdr:col>0</xdr:col>
                    <xdr:colOff>480060</xdr:colOff>
                    <xdr:row>9</xdr:row>
                    <xdr:rowOff>365760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144780</xdr:colOff>
                    <xdr:row>10</xdr:row>
                    <xdr:rowOff>182880</xdr:rowOff>
                  </from>
                  <to>
                    <xdr:col>0</xdr:col>
                    <xdr:colOff>449580</xdr:colOff>
                    <xdr:row>10</xdr:row>
                    <xdr:rowOff>381000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144780</xdr:colOff>
                    <xdr:row>12</xdr:row>
                    <xdr:rowOff>213360</xdr:rowOff>
                  </from>
                  <to>
                    <xdr:col>0</xdr:col>
                    <xdr:colOff>449580</xdr:colOff>
                    <xdr:row>12</xdr:row>
                    <xdr:rowOff>411480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144780</xdr:colOff>
                    <xdr:row>15</xdr:row>
                    <xdr:rowOff>160020</xdr:rowOff>
                  </from>
                  <to>
                    <xdr:col>0</xdr:col>
                    <xdr:colOff>449580</xdr:colOff>
                    <xdr:row>15</xdr:row>
                    <xdr:rowOff>365760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144780</xdr:colOff>
                    <xdr:row>16</xdr:row>
                    <xdr:rowOff>137160</xdr:rowOff>
                  </from>
                  <to>
                    <xdr:col>0</xdr:col>
                    <xdr:colOff>449580</xdr:colOff>
                    <xdr:row>16</xdr:row>
                    <xdr:rowOff>335280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C1F1D-7796-41D6-A7D6-AA254CB435FE}">
  <sheetPr codeName="Sheet5"/>
  <dimension ref="A1:H178"/>
  <sheetViews>
    <sheetView workbookViewId="0">
      <selection activeCell="K9" sqref="K9"/>
    </sheetView>
  </sheetViews>
  <sheetFormatPr defaultRowHeight="14.4"/>
  <cols>
    <col min="1" max="1" width="10.88671875" customWidth="1"/>
    <col min="2" max="3" width="12" style="53" customWidth="1"/>
    <col min="4" max="4" width="8.88671875" style="53"/>
    <col min="5" max="5" width="10.33203125" bestFit="1" customWidth="1"/>
    <col min="6" max="6" width="4.88671875" bestFit="1" customWidth="1"/>
    <col min="7" max="7" width="10.5546875" bestFit="1" customWidth="1"/>
    <col min="8" max="8" width="9.33203125" style="53" customWidth="1"/>
  </cols>
  <sheetData>
    <row r="1" spans="1:8">
      <c r="A1" s="68" t="s">
        <v>181</v>
      </c>
    </row>
    <row r="2" spans="1:8">
      <c r="A2" s="68"/>
    </row>
    <row r="3" spans="1:8">
      <c r="A3" s="241" t="s">
        <v>173</v>
      </c>
      <c r="B3" s="241"/>
      <c r="C3" s="67" t="s">
        <v>176</v>
      </c>
    </row>
    <row r="4" spans="1:8">
      <c r="A4" s="242" t="s">
        <v>168</v>
      </c>
      <c r="B4" s="242"/>
      <c r="C4" s="67" t="s">
        <v>177</v>
      </c>
    </row>
    <row r="5" spans="1:8" ht="14.4" customHeight="1">
      <c r="A5" s="244" t="s">
        <v>169</v>
      </c>
      <c r="B5" s="245"/>
      <c r="C5" s="67" t="s">
        <v>178</v>
      </c>
    </row>
    <row r="6" spans="1:8" ht="14.4" customHeight="1">
      <c r="A6" s="246"/>
      <c r="B6" s="247"/>
      <c r="C6" s="70" t="s">
        <v>189</v>
      </c>
    </row>
    <row r="7" spans="1:8" ht="14.4" customHeight="1">
      <c r="A7" s="248"/>
      <c r="B7" s="249"/>
      <c r="C7" s="70" t="s">
        <v>188</v>
      </c>
    </row>
    <row r="8" spans="1:8">
      <c r="A8" s="243" t="s">
        <v>174</v>
      </c>
      <c r="B8" s="243"/>
      <c r="C8" s="67" t="s">
        <v>179</v>
      </c>
    </row>
    <row r="9" spans="1:8">
      <c r="A9" s="243" t="s">
        <v>73</v>
      </c>
      <c r="B9" s="243"/>
      <c r="C9" s="67" t="s">
        <v>180</v>
      </c>
    </row>
    <row r="10" spans="1:8">
      <c r="A10" s="234" t="s">
        <v>133</v>
      </c>
      <c r="B10" s="234"/>
      <c r="C10" s="67" t="s">
        <v>175</v>
      </c>
    </row>
    <row r="12" spans="1:8">
      <c r="A12" s="239" t="s">
        <v>128</v>
      </c>
      <c r="B12" s="239"/>
      <c r="C12" s="239"/>
      <c r="D12" s="239"/>
      <c r="E12" s="239"/>
      <c r="F12" s="239"/>
      <c r="G12" s="239"/>
      <c r="H12" s="239"/>
    </row>
    <row r="13" spans="1:8">
      <c r="A13" s="240" t="s">
        <v>173</v>
      </c>
      <c r="B13" s="235" t="s">
        <v>168</v>
      </c>
      <c r="C13" s="235"/>
      <c r="D13" s="236" t="s">
        <v>169</v>
      </c>
      <c r="E13" s="237" t="s">
        <v>170</v>
      </c>
      <c r="F13" s="237"/>
      <c r="G13" s="66" t="s">
        <v>172</v>
      </c>
      <c r="H13" s="238" t="s">
        <v>133</v>
      </c>
    </row>
    <row r="14" spans="1:8">
      <c r="A14" s="240"/>
      <c r="B14" s="63" t="s">
        <v>129</v>
      </c>
      <c r="C14" s="64" t="s">
        <v>130</v>
      </c>
      <c r="D14" s="236"/>
      <c r="E14" s="65" t="s">
        <v>171</v>
      </c>
      <c r="F14" s="65" t="s">
        <v>131</v>
      </c>
      <c r="G14" s="65" t="s">
        <v>132</v>
      </c>
      <c r="H14" s="238"/>
    </row>
    <row r="15" spans="1:8">
      <c r="A15" s="54" t="s">
        <v>134</v>
      </c>
      <c r="B15" s="55"/>
      <c r="C15" s="56"/>
      <c r="D15" s="57"/>
      <c r="E15" s="56"/>
      <c r="F15" s="57"/>
      <c r="G15" s="56"/>
      <c r="H15" s="55" t="s">
        <v>135</v>
      </c>
    </row>
    <row r="16" spans="1:8">
      <c r="A16" s="58" t="s">
        <v>136</v>
      </c>
      <c r="B16" s="55">
        <v>729</v>
      </c>
      <c r="C16" s="56">
        <v>756</v>
      </c>
      <c r="D16" s="59"/>
      <c r="E16" s="55"/>
      <c r="F16" s="58"/>
      <c r="G16" s="58"/>
      <c r="H16" s="55" t="s">
        <v>135</v>
      </c>
    </row>
    <row r="17" spans="1:8">
      <c r="A17" s="58"/>
      <c r="B17" s="55">
        <v>758</v>
      </c>
      <c r="C17" s="56">
        <v>768</v>
      </c>
      <c r="D17" s="59"/>
      <c r="E17" s="55"/>
      <c r="F17" s="58"/>
      <c r="G17" s="58"/>
      <c r="H17" s="55" t="s">
        <v>135</v>
      </c>
    </row>
    <row r="18" spans="1:8">
      <c r="A18" s="58"/>
      <c r="B18" s="55">
        <v>859</v>
      </c>
      <c r="C18" s="56">
        <v>894</v>
      </c>
      <c r="D18" s="59"/>
      <c r="E18" s="55"/>
      <c r="F18" s="58"/>
      <c r="G18" s="58"/>
      <c r="H18" s="55" t="s">
        <v>135</v>
      </c>
    </row>
    <row r="19" spans="1:8">
      <c r="A19" s="58"/>
      <c r="B19" s="55">
        <v>617</v>
      </c>
      <c r="C19" s="56">
        <v>652</v>
      </c>
      <c r="D19" s="59"/>
      <c r="E19" s="55"/>
      <c r="F19" s="58"/>
      <c r="G19" s="58"/>
      <c r="H19" s="55" t="s">
        <v>135</v>
      </c>
    </row>
    <row r="20" spans="1:8">
      <c r="A20" s="58" t="s">
        <v>186</v>
      </c>
      <c r="B20" s="55">
        <v>13.56</v>
      </c>
      <c r="C20" s="56">
        <v>13.56</v>
      </c>
      <c r="D20" s="59"/>
      <c r="E20" s="55"/>
      <c r="F20" s="58"/>
      <c r="G20" s="58"/>
      <c r="H20" s="55" t="s">
        <v>138</v>
      </c>
    </row>
    <row r="21" spans="1:8">
      <c r="A21" s="58" t="s">
        <v>137</v>
      </c>
      <c r="B21" s="55">
        <v>2402</v>
      </c>
      <c r="C21" s="56">
        <v>2480</v>
      </c>
      <c r="D21" s="56">
        <v>1.7999999999999999E-2</v>
      </c>
      <c r="E21" s="55"/>
      <c r="F21" s="58"/>
      <c r="G21" s="58"/>
      <c r="H21" s="55" t="s">
        <v>138</v>
      </c>
    </row>
    <row r="22" spans="1:8">
      <c r="A22" s="58" t="s">
        <v>187</v>
      </c>
      <c r="B22" s="55">
        <v>433.92</v>
      </c>
      <c r="C22" s="56">
        <v>433.92</v>
      </c>
      <c r="D22" s="56"/>
      <c r="E22" s="55"/>
      <c r="F22" s="58"/>
      <c r="G22" s="58"/>
      <c r="H22" s="55">
        <v>15.231</v>
      </c>
    </row>
    <row r="23" spans="1:8">
      <c r="A23" s="58" t="s">
        <v>139</v>
      </c>
      <c r="B23" s="55">
        <v>5180</v>
      </c>
      <c r="C23" s="56">
        <v>5240</v>
      </c>
      <c r="D23" s="56">
        <v>4.7E-2</v>
      </c>
      <c r="E23" s="58"/>
      <c r="F23" s="58"/>
      <c r="G23" s="58"/>
      <c r="H23" s="56" t="s">
        <v>140</v>
      </c>
    </row>
    <row r="24" spans="1:8">
      <c r="A24" s="58" t="s">
        <v>139</v>
      </c>
      <c r="B24" s="55">
        <v>5260</v>
      </c>
      <c r="C24" s="56">
        <v>5320</v>
      </c>
      <c r="D24" s="56">
        <v>4.5999999999999999E-2</v>
      </c>
      <c r="E24" s="58"/>
      <c r="F24" s="58"/>
      <c r="G24" s="58"/>
      <c r="H24" s="56" t="s">
        <v>140</v>
      </c>
    </row>
    <row r="25" spans="1:8">
      <c r="A25" s="58" t="s">
        <v>139</v>
      </c>
      <c r="B25" s="55">
        <v>5500</v>
      </c>
      <c r="C25" s="56">
        <v>5720</v>
      </c>
      <c r="D25" s="56">
        <v>4.8000000000000001E-2</v>
      </c>
      <c r="E25" s="58"/>
      <c r="F25" s="58"/>
      <c r="G25" s="58"/>
      <c r="H25" s="56" t="s">
        <v>140</v>
      </c>
    </row>
    <row r="26" spans="1:8">
      <c r="A26" s="58" t="s">
        <v>139</v>
      </c>
      <c r="B26" s="55">
        <v>5745</v>
      </c>
      <c r="C26" s="56">
        <v>5825</v>
      </c>
      <c r="D26" s="56">
        <v>4.4999999999999998E-2</v>
      </c>
      <c r="E26" s="58"/>
      <c r="F26" s="58"/>
      <c r="G26" s="58"/>
      <c r="H26" s="56" t="s">
        <v>140</v>
      </c>
    </row>
    <row r="27" spans="1:8">
      <c r="A27" s="58" t="s">
        <v>141</v>
      </c>
      <c r="B27" s="55">
        <v>2402</v>
      </c>
      <c r="C27" s="56">
        <v>2480</v>
      </c>
      <c r="D27" s="56">
        <v>6.1999999999999998E-3</v>
      </c>
      <c r="E27" s="58"/>
      <c r="F27" s="58"/>
      <c r="G27" s="58"/>
      <c r="H27" s="56" t="s">
        <v>138</v>
      </c>
    </row>
    <row r="28" spans="1:8">
      <c r="A28" s="58" t="s">
        <v>141</v>
      </c>
      <c r="B28" s="55">
        <v>2412</v>
      </c>
      <c r="C28" s="56">
        <v>2462</v>
      </c>
      <c r="D28" s="56">
        <v>9.1999999999999998E-2</v>
      </c>
      <c r="E28" s="58"/>
      <c r="F28" s="58"/>
      <c r="G28" s="58"/>
      <c r="H28" s="56" t="s">
        <v>138</v>
      </c>
    </row>
    <row r="29" spans="1:8">
      <c r="A29" s="58" t="s">
        <v>142</v>
      </c>
      <c r="B29" s="56">
        <v>826.4</v>
      </c>
      <c r="C29" s="56">
        <v>846.6</v>
      </c>
      <c r="D29" s="55">
        <v>7.0999999999999994E-2</v>
      </c>
      <c r="E29" s="58">
        <v>2.5</v>
      </c>
      <c r="F29" s="58" t="s">
        <v>143</v>
      </c>
      <c r="G29" s="58" t="s">
        <v>90</v>
      </c>
      <c r="H29" s="55" t="s">
        <v>144</v>
      </c>
    </row>
    <row r="30" spans="1:8">
      <c r="A30" s="58" t="s">
        <v>142</v>
      </c>
      <c r="B30" s="56">
        <v>1852.4</v>
      </c>
      <c r="C30" s="56">
        <v>1907.6</v>
      </c>
      <c r="D30" s="55">
        <v>0.10100000000000001</v>
      </c>
      <c r="E30" s="58">
        <v>2.5</v>
      </c>
      <c r="F30" s="58" t="s">
        <v>143</v>
      </c>
      <c r="G30" s="58" t="s">
        <v>90</v>
      </c>
      <c r="H30" s="55" t="s">
        <v>145</v>
      </c>
    </row>
    <row r="31" spans="1:8">
      <c r="A31" s="58" t="s">
        <v>142</v>
      </c>
      <c r="B31" s="56">
        <v>1712.4</v>
      </c>
      <c r="C31" s="56">
        <v>1752.6</v>
      </c>
      <c r="D31" s="55">
        <v>5.7000000000000002E-2</v>
      </c>
      <c r="E31" s="58">
        <v>2.5</v>
      </c>
      <c r="F31" s="58" t="s">
        <v>143</v>
      </c>
      <c r="G31" s="58" t="s">
        <v>146</v>
      </c>
      <c r="H31" s="55">
        <v>27</v>
      </c>
    </row>
    <row r="32" spans="1:8">
      <c r="A32" s="58" t="s">
        <v>142</v>
      </c>
      <c r="B32" s="56">
        <v>2510</v>
      </c>
      <c r="C32" s="56">
        <v>2560</v>
      </c>
      <c r="D32" s="55">
        <v>0.16500000000000001</v>
      </c>
      <c r="E32" s="58">
        <v>2.5</v>
      </c>
      <c r="F32" s="58" t="s">
        <v>143</v>
      </c>
      <c r="G32" s="58" t="s">
        <v>147</v>
      </c>
      <c r="H32" s="55">
        <v>27</v>
      </c>
    </row>
    <row r="33" spans="1:8">
      <c r="A33" s="58" t="s">
        <v>142</v>
      </c>
      <c r="B33" s="56">
        <v>2510</v>
      </c>
      <c r="C33" s="56">
        <v>2560</v>
      </c>
      <c r="D33" s="55">
        <v>0.14000000000000001</v>
      </c>
      <c r="E33" s="58">
        <v>2.5</v>
      </c>
      <c r="F33" s="58" t="s">
        <v>143</v>
      </c>
      <c r="G33" s="58" t="s">
        <v>108</v>
      </c>
      <c r="H33" s="55">
        <v>27</v>
      </c>
    </row>
    <row r="34" spans="1:8">
      <c r="A34" s="58" t="s">
        <v>142</v>
      </c>
      <c r="B34" s="56">
        <v>2505</v>
      </c>
      <c r="C34" s="56">
        <v>2565</v>
      </c>
      <c r="D34" s="55">
        <v>0.16900000000000001</v>
      </c>
      <c r="E34" s="58">
        <v>2.5</v>
      </c>
      <c r="F34" s="58" t="s">
        <v>143</v>
      </c>
      <c r="G34" s="58" t="s">
        <v>109</v>
      </c>
      <c r="H34" s="55">
        <v>27</v>
      </c>
    </row>
    <row r="35" spans="1:8">
      <c r="A35" s="58" t="s">
        <v>142</v>
      </c>
      <c r="B35" s="56">
        <v>2505</v>
      </c>
      <c r="C35" s="56">
        <v>2565</v>
      </c>
      <c r="D35" s="55">
        <v>0.14299999999999999</v>
      </c>
      <c r="E35" s="58">
        <v>2.5</v>
      </c>
      <c r="F35" s="58" t="s">
        <v>143</v>
      </c>
      <c r="G35" s="58" t="s">
        <v>111</v>
      </c>
      <c r="H35" s="55">
        <v>27</v>
      </c>
    </row>
    <row r="36" spans="1:8">
      <c r="A36" s="58" t="s">
        <v>142</v>
      </c>
      <c r="B36" s="56">
        <v>704</v>
      </c>
      <c r="C36" s="56">
        <v>711</v>
      </c>
      <c r="D36" s="55">
        <v>5.7000000000000002E-2</v>
      </c>
      <c r="E36" s="58">
        <v>2.5</v>
      </c>
      <c r="F36" s="58" t="s">
        <v>143</v>
      </c>
      <c r="G36" s="58" t="s">
        <v>109</v>
      </c>
      <c r="H36" s="55">
        <v>27</v>
      </c>
    </row>
    <row r="37" spans="1:8">
      <c r="A37" s="58" t="s">
        <v>142</v>
      </c>
      <c r="B37" s="56">
        <v>704</v>
      </c>
      <c r="C37" s="56">
        <v>711</v>
      </c>
      <c r="D37" s="55">
        <v>0.05</v>
      </c>
      <c r="E37" s="58">
        <v>2.5</v>
      </c>
      <c r="F37" s="58" t="s">
        <v>143</v>
      </c>
      <c r="G37" s="58" t="s">
        <v>111</v>
      </c>
      <c r="H37" s="55">
        <v>27</v>
      </c>
    </row>
    <row r="38" spans="1:8">
      <c r="A38" s="58" t="s">
        <v>142</v>
      </c>
      <c r="B38" s="56">
        <v>700.5</v>
      </c>
      <c r="C38" s="56">
        <v>714.5</v>
      </c>
      <c r="D38" s="55">
        <v>6.2E-2</v>
      </c>
      <c r="E38" s="58">
        <v>2.5</v>
      </c>
      <c r="F38" s="58" t="s">
        <v>143</v>
      </c>
      <c r="G38" s="58" t="s">
        <v>148</v>
      </c>
      <c r="H38" s="55">
        <v>27</v>
      </c>
    </row>
    <row r="39" spans="1:8">
      <c r="A39" s="58" t="s">
        <v>142</v>
      </c>
      <c r="B39" s="56">
        <v>700.5</v>
      </c>
      <c r="C39" s="56">
        <v>714.5</v>
      </c>
      <c r="D39" s="55">
        <v>5.1999999999999998E-2</v>
      </c>
      <c r="E39" s="58">
        <v>2.5</v>
      </c>
      <c r="F39" s="58" t="s">
        <v>143</v>
      </c>
      <c r="G39" s="58" t="s">
        <v>149</v>
      </c>
      <c r="H39" s="55">
        <v>27</v>
      </c>
    </row>
    <row r="40" spans="1:8">
      <c r="A40" s="58" t="s">
        <v>142</v>
      </c>
      <c r="B40" s="56">
        <v>782</v>
      </c>
      <c r="C40" s="56">
        <v>782</v>
      </c>
      <c r="D40" s="55">
        <v>7.1999999999999995E-2</v>
      </c>
      <c r="E40" s="58">
        <v>2.5</v>
      </c>
      <c r="F40" s="58" t="s">
        <v>143</v>
      </c>
      <c r="G40" s="58" t="s">
        <v>150</v>
      </c>
      <c r="H40" s="55">
        <v>27</v>
      </c>
    </row>
    <row r="41" spans="1:8">
      <c r="A41" s="58" t="s">
        <v>142</v>
      </c>
      <c r="B41" s="56">
        <v>782</v>
      </c>
      <c r="C41" s="56">
        <v>782</v>
      </c>
      <c r="D41" s="55">
        <v>0.06</v>
      </c>
      <c r="E41" s="58">
        <v>2.5</v>
      </c>
      <c r="F41" s="58" t="s">
        <v>143</v>
      </c>
      <c r="G41" s="58" t="s">
        <v>151</v>
      </c>
      <c r="H41" s="55">
        <v>27</v>
      </c>
    </row>
    <row r="42" spans="1:8">
      <c r="A42" s="58" t="s">
        <v>142</v>
      </c>
      <c r="B42" s="56">
        <v>779.5</v>
      </c>
      <c r="C42" s="56">
        <v>784.5</v>
      </c>
      <c r="D42" s="55">
        <v>7.9000000000000001E-2</v>
      </c>
      <c r="E42" s="58">
        <v>2.5</v>
      </c>
      <c r="F42" s="58" t="s">
        <v>143</v>
      </c>
      <c r="G42" s="58" t="s">
        <v>152</v>
      </c>
      <c r="H42" s="55">
        <v>27</v>
      </c>
    </row>
    <row r="43" spans="1:8">
      <c r="A43" s="58" t="s">
        <v>142</v>
      </c>
      <c r="B43" s="56">
        <v>779.5</v>
      </c>
      <c r="C43" s="56">
        <v>784.5</v>
      </c>
      <c r="D43" s="55">
        <v>6.5000000000000002E-2</v>
      </c>
      <c r="E43" s="58">
        <v>2.5</v>
      </c>
      <c r="F43" s="58" t="s">
        <v>143</v>
      </c>
      <c r="G43" s="58" t="s">
        <v>153</v>
      </c>
      <c r="H43" s="55">
        <v>27</v>
      </c>
    </row>
    <row r="44" spans="1:8">
      <c r="A44" s="58" t="s">
        <v>142</v>
      </c>
      <c r="B44" s="56">
        <v>793</v>
      </c>
      <c r="C44" s="56">
        <v>793</v>
      </c>
      <c r="D44" s="55">
        <v>8.5999999999999993E-2</v>
      </c>
      <c r="E44" s="58">
        <v>2.5</v>
      </c>
      <c r="F44" s="58" t="s">
        <v>143</v>
      </c>
      <c r="G44" s="58" t="s">
        <v>154</v>
      </c>
      <c r="H44" s="55">
        <v>27</v>
      </c>
    </row>
    <row r="45" spans="1:8">
      <c r="A45" s="58" t="s">
        <v>142</v>
      </c>
      <c r="B45" s="56">
        <v>793</v>
      </c>
      <c r="C45" s="56">
        <v>793</v>
      </c>
      <c r="D45" s="56">
        <v>7.2999999999999995E-2</v>
      </c>
      <c r="E45" s="58">
        <v>2.5</v>
      </c>
      <c r="F45" s="58" t="s">
        <v>143</v>
      </c>
      <c r="G45" s="58" t="s">
        <v>151</v>
      </c>
      <c r="H45" s="60" t="s">
        <v>155</v>
      </c>
    </row>
    <row r="46" spans="1:8">
      <c r="A46" s="58" t="s">
        <v>142</v>
      </c>
      <c r="B46" s="56">
        <v>1860</v>
      </c>
      <c r="C46" s="56">
        <v>1905</v>
      </c>
      <c r="D46" s="56">
        <v>0.1</v>
      </c>
      <c r="E46" s="58">
        <v>2.5</v>
      </c>
      <c r="F46" s="58" t="s">
        <v>143</v>
      </c>
      <c r="G46" s="58" t="s">
        <v>147</v>
      </c>
      <c r="H46" s="60" t="s">
        <v>145</v>
      </c>
    </row>
    <row r="47" spans="1:8">
      <c r="A47" s="58" t="s">
        <v>142</v>
      </c>
      <c r="B47" s="56">
        <v>1860</v>
      </c>
      <c r="C47" s="56">
        <v>1905</v>
      </c>
      <c r="D47" s="56">
        <v>8.4000000000000005E-2</v>
      </c>
      <c r="E47" s="58">
        <v>2.5</v>
      </c>
      <c r="F47" s="58" t="s">
        <v>143</v>
      </c>
      <c r="G47" s="58" t="s">
        <v>108</v>
      </c>
      <c r="H47" s="60" t="s">
        <v>145</v>
      </c>
    </row>
    <row r="48" spans="1:8">
      <c r="A48" s="58" t="s">
        <v>142</v>
      </c>
      <c r="B48" s="56">
        <v>1857.5</v>
      </c>
      <c r="C48" s="56">
        <v>1907.5</v>
      </c>
      <c r="D48" s="56">
        <v>0.10100000000000001</v>
      </c>
      <c r="E48" s="58">
        <v>2.5</v>
      </c>
      <c r="F48" s="58" t="s">
        <v>143</v>
      </c>
      <c r="G48" s="58" t="s">
        <v>110</v>
      </c>
      <c r="H48" s="60" t="s">
        <v>145</v>
      </c>
    </row>
    <row r="49" spans="1:8">
      <c r="A49" s="58" t="s">
        <v>142</v>
      </c>
      <c r="B49" s="56">
        <v>1857.5</v>
      </c>
      <c r="C49" s="56">
        <v>1907.5</v>
      </c>
      <c r="D49" s="56">
        <v>8.5999999999999993E-2</v>
      </c>
      <c r="E49" s="58">
        <v>2.5</v>
      </c>
      <c r="F49" s="58" t="s">
        <v>143</v>
      </c>
      <c r="G49" s="58" t="s">
        <v>156</v>
      </c>
      <c r="H49" s="60" t="s">
        <v>145</v>
      </c>
    </row>
    <row r="50" spans="1:8">
      <c r="A50" s="58" t="s">
        <v>142</v>
      </c>
      <c r="B50" s="56">
        <v>831.5</v>
      </c>
      <c r="C50" s="56">
        <v>841.5</v>
      </c>
      <c r="D50" s="56">
        <v>6.7000000000000004E-2</v>
      </c>
      <c r="E50" s="58">
        <v>2.5</v>
      </c>
      <c r="F50" s="58" t="s">
        <v>143</v>
      </c>
      <c r="G50" s="58" t="s">
        <v>157</v>
      </c>
      <c r="H50" s="60" t="s">
        <v>144</v>
      </c>
    </row>
    <row r="51" spans="1:8">
      <c r="A51" s="58" t="s">
        <v>142</v>
      </c>
      <c r="B51" s="56">
        <v>831.5</v>
      </c>
      <c r="C51" s="56">
        <v>841.5</v>
      </c>
      <c r="D51" s="56">
        <v>5.8000000000000003E-2</v>
      </c>
      <c r="E51" s="58">
        <v>2.5</v>
      </c>
      <c r="F51" s="58" t="s">
        <v>143</v>
      </c>
      <c r="G51" s="58" t="s">
        <v>107</v>
      </c>
      <c r="H51" s="60" t="s">
        <v>144</v>
      </c>
    </row>
    <row r="52" spans="1:8">
      <c r="A52" s="58" t="s">
        <v>142</v>
      </c>
      <c r="B52" s="56">
        <v>829</v>
      </c>
      <c r="C52" s="56">
        <v>844</v>
      </c>
      <c r="D52" s="56">
        <v>6.8000000000000005E-2</v>
      </c>
      <c r="E52" s="58">
        <v>2.5</v>
      </c>
      <c r="F52" s="58" t="s">
        <v>143</v>
      </c>
      <c r="G52" s="58" t="s">
        <v>158</v>
      </c>
      <c r="H52" s="60" t="s">
        <v>144</v>
      </c>
    </row>
    <row r="53" spans="1:8">
      <c r="A53" s="58" t="s">
        <v>142</v>
      </c>
      <c r="B53" s="56">
        <v>821.5</v>
      </c>
      <c r="C53" s="56">
        <v>821.5</v>
      </c>
      <c r="D53" s="56">
        <v>0.25900000000000001</v>
      </c>
      <c r="E53" s="58">
        <v>2.5</v>
      </c>
      <c r="F53" s="58" t="s">
        <v>143</v>
      </c>
      <c r="G53" s="58" t="s">
        <v>157</v>
      </c>
      <c r="H53" s="60" t="s">
        <v>159</v>
      </c>
    </row>
    <row r="54" spans="1:8">
      <c r="A54" s="58" t="s">
        <v>142</v>
      </c>
      <c r="B54" s="56">
        <v>821.5</v>
      </c>
      <c r="C54" s="56">
        <v>821.5</v>
      </c>
      <c r="D54" s="56">
        <v>0.215</v>
      </c>
      <c r="E54" s="58">
        <v>2.5</v>
      </c>
      <c r="F54" s="58" t="s">
        <v>143</v>
      </c>
      <c r="G54" s="58" t="s">
        <v>156</v>
      </c>
      <c r="H54" s="60" t="s">
        <v>159</v>
      </c>
    </row>
    <row r="55" spans="1:8">
      <c r="A55" s="58" t="s">
        <v>142</v>
      </c>
      <c r="B55" s="56">
        <v>816.5</v>
      </c>
      <c r="C55" s="56">
        <v>821.5</v>
      </c>
      <c r="D55" s="56">
        <v>0.27100000000000002</v>
      </c>
      <c r="E55" s="58">
        <v>2.5</v>
      </c>
      <c r="F55" s="58" t="s">
        <v>143</v>
      </c>
      <c r="G55" s="58" t="s">
        <v>160</v>
      </c>
      <c r="H55" s="60" t="s">
        <v>159</v>
      </c>
    </row>
    <row r="56" spans="1:8">
      <c r="A56" s="58" t="s">
        <v>142</v>
      </c>
      <c r="B56" s="56">
        <v>2310</v>
      </c>
      <c r="C56" s="56">
        <v>2310</v>
      </c>
      <c r="D56" s="56">
        <v>0.121</v>
      </c>
      <c r="E56" s="58">
        <v>2.5</v>
      </c>
      <c r="F56" s="58" t="s">
        <v>143</v>
      </c>
      <c r="G56" s="58" t="s">
        <v>161</v>
      </c>
      <c r="H56" s="60" t="s">
        <v>155</v>
      </c>
    </row>
    <row r="57" spans="1:8">
      <c r="A57" s="58" t="s">
        <v>142</v>
      </c>
      <c r="B57" s="56">
        <v>2310</v>
      </c>
      <c r="C57" s="56">
        <v>2310</v>
      </c>
      <c r="D57" s="56">
        <v>0.10100000000000001</v>
      </c>
      <c r="E57" s="58">
        <v>2.5</v>
      </c>
      <c r="F57" s="58" t="s">
        <v>143</v>
      </c>
      <c r="G57" s="58" t="s">
        <v>151</v>
      </c>
      <c r="H57" s="60" t="s">
        <v>155</v>
      </c>
    </row>
    <row r="58" spans="1:8">
      <c r="A58" s="58" t="s">
        <v>142</v>
      </c>
      <c r="B58" s="56">
        <v>2307.5</v>
      </c>
      <c r="C58" s="56">
        <v>2312.5</v>
      </c>
      <c r="D58" s="56">
        <v>0.125</v>
      </c>
      <c r="E58" s="58">
        <v>2.5</v>
      </c>
      <c r="F58" s="58" t="s">
        <v>143</v>
      </c>
      <c r="G58" s="58" t="s">
        <v>162</v>
      </c>
      <c r="H58" s="60" t="s">
        <v>155</v>
      </c>
    </row>
    <row r="59" spans="1:8">
      <c r="A59" s="58" t="s">
        <v>142</v>
      </c>
      <c r="B59" s="56">
        <v>2307.5</v>
      </c>
      <c r="C59" s="56">
        <v>2312.5</v>
      </c>
      <c r="D59" s="56">
        <v>0.107</v>
      </c>
      <c r="E59" s="58">
        <v>2.5</v>
      </c>
      <c r="F59" s="58" t="s">
        <v>143</v>
      </c>
      <c r="G59" s="58" t="s">
        <v>153</v>
      </c>
      <c r="H59" s="60" t="s">
        <v>155</v>
      </c>
    </row>
    <row r="60" spans="1:8">
      <c r="A60" s="58" t="s">
        <v>142</v>
      </c>
      <c r="B60" s="56">
        <v>2310</v>
      </c>
      <c r="C60" s="56">
        <v>2310</v>
      </c>
      <c r="D60" s="56">
        <v>8.0000000000000002E-3</v>
      </c>
      <c r="E60" s="58">
        <v>2.5</v>
      </c>
      <c r="F60" s="58" t="s">
        <v>143</v>
      </c>
      <c r="G60" s="58" t="s">
        <v>154</v>
      </c>
      <c r="H60" s="60" t="s">
        <v>155</v>
      </c>
    </row>
    <row r="61" spans="1:8">
      <c r="A61" s="58" t="s">
        <v>142</v>
      </c>
      <c r="B61" s="56">
        <v>2310</v>
      </c>
      <c r="C61" s="56">
        <v>2310</v>
      </c>
      <c r="D61" s="56">
        <v>7.0000000000000001E-3</v>
      </c>
      <c r="E61" s="58">
        <v>2.5</v>
      </c>
      <c r="F61" s="58" t="s">
        <v>143</v>
      </c>
      <c r="G61" s="58" t="s">
        <v>163</v>
      </c>
      <c r="H61" s="60" t="s">
        <v>155</v>
      </c>
    </row>
    <row r="62" spans="1:8">
      <c r="A62" s="58" t="s">
        <v>142</v>
      </c>
      <c r="B62" s="56">
        <v>2307.5</v>
      </c>
      <c r="C62" s="56">
        <v>2312.5</v>
      </c>
      <c r="D62" s="56">
        <v>8.9999999999999993E-3</v>
      </c>
      <c r="E62" s="58">
        <v>2.5</v>
      </c>
      <c r="F62" s="58" t="s">
        <v>143</v>
      </c>
      <c r="G62" s="58" t="s">
        <v>164</v>
      </c>
      <c r="H62" s="60" t="s">
        <v>155</v>
      </c>
    </row>
    <row r="63" spans="1:8">
      <c r="A63" s="58" t="s">
        <v>142</v>
      </c>
      <c r="B63" s="56">
        <v>2355</v>
      </c>
      <c r="C63" s="56">
        <v>2355</v>
      </c>
      <c r="D63" s="56">
        <v>8.9999999999999993E-3</v>
      </c>
      <c r="E63" s="58">
        <v>2.5</v>
      </c>
      <c r="F63" s="58" t="s">
        <v>143</v>
      </c>
      <c r="G63" s="58" t="s">
        <v>154</v>
      </c>
      <c r="H63" s="60" t="s">
        <v>155</v>
      </c>
    </row>
    <row r="64" spans="1:8">
      <c r="A64" s="58" t="s">
        <v>142</v>
      </c>
      <c r="B64" s="56">
        <v>2355</v>
      </c>
      <c r="C64" s="56">
        <v>2355</v>
      </c>
      <c r="D64" s="56">
        <v>8.0000000000000002E-3</v>
      </c>
      <c r="E64" s="58">
        <v>2.5</v>
      </c>
      <c r="F64" s="58" t="s">
        <v>143</v>
      </c>
      <c r="G64" s="58" t="s">
        <v>165</v>
      </c>
      <c r="H64" s="60" t="s">
        <v>155</v>
      </c>
    </row>
    <row r="65" spans="1:8">
      <c r="A65" s="58" t="s">
        <v>142</v>
      </c>
      <c r="B65" s="56">
        <v>2506</v>
      </c>
      <c r="C65" s="56">
        <v>2680</v>
      </c>
      <c r="D65" s="56">
        <v>0.25900000000000001</v>
      </c>
      <c r="E65" s="58">
        <v>2.5</v>
      </c>
      <c r="F65" s="58" t="s">
        <v>143</v>
      </c>
      <c r="G65" s="58" t="s">
        <v>147</v>
      </c>
      <c r="H65" s="60" t="s">
        <v>155</v>
      </c>
    </row>
    <row r="66" spans="1:8">
      <c r="A66" s="58" t="s">
        <v>142</v>
      </c>
      <c r="B66" s="56">
        <v>2506</v>
      </c>
      <c r="C66" s="56">
        <v>2680</v>
      </c>
      <c r="D66" s="56">
        <v>0.20899999999999999</v>
      </c>
      <c r="E66" s="58">
        <v>2.5</v>
      </c>
      <c r="F66" s="58" t="s">
        <v>143</v>
      </c>
      <c r="G66" s="58" t="s">
        <v>108</v>
      </c>
      <c r="H66" s="60" t="s">
        <v>155</v>
      </c>
    </row>
    <row r="67" spans="1:8">
      <c r="A67" s="58" t="s">
        <v>142</v>
      </c>
      <c r="B67" s="56">
        <v>2503.5</v>
      </c>
      <c r="C67" s="56">
        <v>2682.5</v>
      </c>
      <c r="D67" s="56">
        <v>0.26300000000000001</v>
      </c>
      <c r="E67" s="58">
        <v>2.5</v>
      </c>
      <c r="F67" s="58" t="s">
        <v>143</v>
      </c>
      <c r="G67" s="58" t="s">
        <v>157</v>
      </c>
      <c r="H67" s="60" t="s">
        <v>155</v>
      </c>
    </row>
    <row r="68" spans="1:8">
      <c r="A68" s="58" t="s">
        <v>142</v>
      </c>
      <c r="B68" s="56">
        <v>2503.5</v>
      </c>
      <c r="C68" s="56">
        <v>2682.5</v>
      </c>
      <c r="D68" s="56">
        <v>0.21299999999999999</v>
      </c>
      <c r="E68" s="58">
        <v>2.5</v>
      </c>
      <c r="F68" s="58" t="s">
        <v>143</v>
      </c>
      <c r="G68" s="58" t="s">
        <v>107</v>
      </c>
      <c r="H68" s="60" t="s">
        <v>155</v>
      </c>
    </row>
    <row r="69" spans="1:8">
      <c r="A69" s="58" t="s">
        <v>142</v>
      </c>
      <c r="B69" s="56">
        <v>2506</v>
      </c>
      <c r="C69" s="56">
        <v>2680</v>
      </c>
      <c r="D69" s="56">
        <v>0.18</v>
      </c>
      <c r="E69" s="58">
        <v>2.5</v>
      </c>
      <c r="F69" s="58" t="s">
        <v>143</v>
      </c>
      <c r="G69" s="58" t="s">
        <v>166</v>
      </c>
      <c r="H69" s="60" t="s">
        <v>155</v>
      </c>
    </row>
    <row r="70" spans="1:8">
      <c r="A70" s="58" t="s">
        <v>142</v>
      </c>
      <c r="B70" s="56">
        <v>2506</v>
      </c>
      <c r="C70" s="56">
        <v>2680</v>
      </c>
      <c r="D70" s="56">
        <v>0.16</v>
      </c>
      <c r="E70" s="58">
        <v>2.5</v>
      </c>
      <c r="F70" s="58" t="s">
        <v>143</v>
      </c>
      <c r="G70" s="58" t="s">
        <v>167</v>
      </c>
      <c r="H70" s="60" t="s">
        <v>155</v>
      </c>
    </row>
    <row r="71" spans="1:8">
      <c r="A71" s="58" t="s">
        <v>142</v>
      </c>
      <c r="B71" s="56">
        <v>1720</v>
      </c>
      <c r="C71" s="56">
        <v>1770</v>
      </c>
      <c r="D71" s="56">
        <v>7.0000000000000007E-2</v>
      </c>
      <c r="E71" s="58">
        <v>2.5</v>
      </c>
      <c r="F71" s="58" t="s">
        <v>143</v>
      </c>
      <c r="G71" s="58" t="s">
        <v>147</v>
      </c>
      <c r="H71" s="60" t="s">
        <v>155</v>
      </c>
    </row>
    <row r="72" spans="1:8">
      <c r="A72" s="58" t="s">
        <v>142</v>
      </c>
      <c r="B72" s="56">
        <v>1720</v>
      </c>
      <c r="C72" s="56">
        <v>1770</v>
      </c>
      <c r="D72" s="56">
        <v>0.06</v>
      </c>
      <c r="E72" s="58">
        <v>2.5</v>
      </c>
      <c r="F72" s="58" t="s">
        <v>143</v>
      </c>
      <c r="G72" s="58" t="s">
        <v>108</v>
      </c>
      <c r="H72" s="60" t="s">
        <v>155</v>
      </c>
    </row>
    <row r="73" spans="1:8">
      <c r="A73" s="58" t="s">
        <v>142</v>
      </c>
      <c r="B73" s="56">
        <v>1717.5</v>
      </c>
      <c r="C73" s="56">
        <v>1772.5</v>
      </c>
      <c r="D73" s="56">
        <v>7.0999999999999994E-2</v>
      </c>
      <c r="E73" s="58">
        <v>2.5</v>
      </c>
      <c r="F73" s="58" t="s">
        <v>143</v>
      </c>
      <c r="G73" s="58" t="s">
        <v>110</v>
      </c>
      <c r="H73" s="60" t="s">
        <v>155</v>
      </c>
    </row>
    <row r="74" spans="1:8">
      <c r="A74" s="58" t="s">
        <v>142</v>
      </c>
      <c r="B74" s="56">
        <v>1717.5</v>
      </c>
      <c r="C74" s="56">
        <v>1772.5</v>
      </c>
      <c r="D74" s="56">
        <v>6.0999999999999999E-2</v>
      </c>
      <c r="E74" s="58">
        <v>2.5</v>
      </c>
      <c r="F74" s="58" t="s">
        <v>143</v>
      </c>
      <c r="G74" s="58" t="s">
        <v>156</v>
      </c>
      <c r="H74" s="60" t="s">
        <v>155</v>
      </c>
    </row>
    <row r="75" spans="1:8">
      <c r="A75" s="58" t="s">
        <v>142</v>
      </c>
      <c r="B75" s="56">
        <v>673</v>
      </c>
      <c r="C75" s="56">
        <v>688</v>
      </c>
      <c r="D75" s="56">
        <v>2.8000000000000001E-2</v>
      </c>
      <c r="E75" s="58">
        <v>2.5</v>
      </c>
      <c r="F75" s="58" t="s">
        <v>143</v>
      </c>
      <c r="G75" s="58" t="s">
        <v>147</v>
      </c>
      <c r="H75" s="60" t="s">
        <v>155</v>
      </c>
    </row>
    <row r="76" spans="1:8">
      <c r="A76" s="58" t="s">
        <v>142</v>
      </c>
      <c r="B76" s="56">
        <v>673</v>
      </c>
      <c r="C76" s="56">
        <v>688</v>
      </c>
      <c r="D76" s="56">
        <v>2.3E-2</v>
      </c>
      <c r="E76" s="58">
        <v>2.5</v>
      </c>
      <c r="F76" s="58" t="s">
        <v>143</v>
      </c>
      <c r="G76" s="58" t="s">
        <v>108</v>
      </c>
      <c r="H76" s="60" t="s">
        <v>155</v>
      </c>
    </row>
    <row r="77" spans="1:8">
      <c r="A77" s="58" t="s">
        <v>142</v>
      </c>
      <c r="B77" s="56">
        <v>670.5</v>
      </c>
      <c r="C77" s="56">
        <v>690.5</v>
      </c>
      <c r="D77" s="56">
        <v>0.03</v>
      </c>
      <c r="E77" s="58">
        <v>2.5</v>
      </c>
      <c r="F77" s="58" t="s">
        <v>143</v>
      </c>
      <c r="G77" s="58" t="s">
        <v>157</v>
      </c>
      <c r="H77" s="60" t="s">
        <v>155</v>
      </c>
    </row>
    <row r="78" spans="1:8">
      <c r="A78" s="58" t="s">
        <v>142</v>
      </c>
      <c r="B78" s="56">
        <v>670.5</v>
      </c>
      <c r="C78" s="56">
        <v>690.5</v>
      </c>
      <c r="D78" s="56">
        <v>2.5000000000000001E-2</v>
      </c>
      <c r="E78" s="58">
        <v>2.5</v>
      </c>
      <c r="F78" s="58" t="s">
        <v>143</v>
      </c>
      <c r="G78" s="58" t="s">
        <v>156</v>
      </c>
      <c r="H78" s="60" t="s">
        <v>155</v>
      </c>
    </row>
    <row r="79" spans="1:8">
      <c r="A79" s="61"/>
      <c r="B79" s="62"/>
      <c r="C79" s="62"/>
      <c r="D79" s="62"/>
      <c r="E79" s="61"/>
      <c r="F79" s="61"/>
      <c r="G79" s="61"/>
      <c r="H79" s="62"/>
    </row>
    <row r="80" spans="1:8">
      <c r="A80" s="61"/>
      <c r="B80" s="62"/>
      <c r="C80" s="62"/>
      <c r="D80" s="62"/>
      <c r="E80" s="61"/>
      <c r="F80" s="61"/>
      <c r="G80" s="61"/>
      <c r="H80" s="62"/>
    </row>
    <row r="81" spans="1:8">
      <c r="A81" s="61"/>
      <c r="B81" s="62"/>
      <c r="C81" s="62"/>
      <c r="D81" s="62"/>
      <c r="E81" s="61"/>
      <c r="F81" s="61"/>
      <c r="G81" s="61"/>
      <c r="H81" s="62"/>
    </row>
    <row r="82" spans="1:8">
      <c r="A82" s="61"/>
      <c r="B82" s="62"/>
      <c r="C82" s="62"/>
      <c r="D82" s="62"/>
      <c r="E82" s="61"/>
      <c r="F82" s="61"/>
      <c r="G82" s="61"/>
      <c r="H82" s="62"/>
    </row>
    <row r="83" spans="1:8">
      <c r="A83" s="61"/>
      <c r="B83" s="62"/>
      <c r="C83" s="62"/>
      <c r="D83" s="62"/>
      <c r="E83" s="61"/>
      <c r="F83" s="61"/>
      <c r="G83" s="61"/>
      <c r="H83" s="62"/>
    </row>
    <row r="84" spans="1:8">
      <c r="A84" s="61"/>
      <c r="B84" s="62"/>
      <c r="C84" s="62"/>
      <c r="D84" s="62"/>
      <c r="E84" s="61"/>
      <c r="F84" s="61"/>
      <c r="G84" s="61"/>
      <c r="H84" s="62"/>
    </row>
    <row r="85" spans="1:8">
      <c r="A85" s="61"/>
      <c r="B85" s="62"/>
      <c r="C85" s="62"/>
      <c r="D85" s="62"/>
      <c r="E85" s="61"/>
      <c r="F85" s="61"/>
      <c r="G85" s="61"/>
      <c r="H85" s="62"/>
    </row>
    <row r="86" spans="1:8">
      <c r="A86" s="61"/>
      <c r="B86" s="62"/>
      <c r="C86" s="62"/>
      <c r="D86" s="62"/>
      <c r="E86" s="61"/>
      <c r="F86" s="61"/>
      <c r="G86" s="61"/>
      <c r="H86" s="62"/>
    </row>
    <row r="87" spans="1:8">
      <c r="A87" s="61"/>
      <c r="B87" s="62"/>
      <c r="C87" s="62"/>
      <c r="D87" s="62"/>
      <c r="E87" s="61"/>
      <c r="F87" s="61"/>
      <c r="G87" s="61"/>
      <c r="H87" s="62"/>
    </row>
    <row r="88" spans="1:8">
      <c r="A88" s="61"/>
      <c r="B88" s="62"/>
      <c r="C88" s="62"/>
      <c r="D88" s="62"/>
      <c r="E88" s="61"/>
      <c r="F88" s="61"/>
      <c r="G88" s="61"/>
      <c r="H88" s="62"/>
    </row>
    <row r="89" spans="1:8">
      <c r="A89" s="61"/>
      <c r="B89" s="62"/>
      <c r="C89" s="62"/>
      <c r="D89" s="62"/>
      <c r="E89" s="61"/>
      <c r="F89" s="61"/>
      <c r="G89" s="61"/>
      <c r="H89" s="62"/>
    </row>
    <row r="90" spans="1:8">
      <c r="A90" s="61"/>
      <c r="B90" s="62"/>
      <c r="C90" s="62"/>
      <c r="D90" s="62"/>
      <c r="E90" s="61"/>
      <c r="F90" s="61"/>
      <c r="G90" s="61"/>
      <c r="H90" s="62"/>
    </row>
    <row r="91" spans="1:8">
      <c r="A91" s="61"/>
      <c r="B91" s="62"/>
      <c r="C91" s="62"/>
      <c r="D91" s="62"/>
      <c r="E91" s="61"/>
      <c r="F91" s="61"/>
      <c r="G91" s="61"/>
      <c r="H91" s="62"/>
    </row>
    <row r="92" spans="1:8">
      <c r="A92" s="61"/>
      <c r="B92" s="62"/>
      <c r="C92" s="62"/>
      <c r="D92" s="62"/>
      <c r="E92" s="61"/>
      <c r="F92" s="61"/>
      <c r="G92" s="61"/>
      <c r="H92" s="62"/>
    </row>
    <row r="93" spans="1:8">
      <c r="A93" s="61"/>
      <c r="B93" s="62"/>
      <c r="C93" s="62"/>
      <c r="D93" s="62"/>
      <c r="E93" s="61"/>
      <c r="F93" s="61"/>
      <c r="G93" s="61"/>
      <c r="H93" s="62"/>
    </row>
    <row r="94" spans="1:8">
      <c r="A94" s="61"/>
      <c r="B94" s="62"/>
      <c r="C94" s="62"/>
      <c r="D94" s="62"/>
      <c r="E94" s="61"/>
      <c r="F94" s="61"/>
      <c r="G94" s="61"/>
      <c r="H94" s="62"/>
    </row>
    <row r="95" spans="1:8">
      <c r="A95" s="61"/>
      <c r="B95" s="62"/>
      <c r="C95" s="62"/>
      <c r="D95" s="62"/>
      <c r="E95" s="61"/>
      <c r="F95" s="61"/>
      <c r="G95" s="61"/>
      <c r="H95" s="62"/>
    </row>
    <row r="96" spans="1:8">
      <c r="A96" s="61"/>
      <c r="B96" s="62"/>
      <c r="C96" s="62"/>
      <c r="D96" s="62"/>
      <c r="E96" s="61"/>
      <c r="F96" s="61"/>
      <c r="G96" s="61"/>
      <c r="H96" s="62"/>
    </row>
    <row r="97" spans="1:8">
      <c r="A97" s="61"/>
      <c r="B97" s="62"/>
      <c r="C97" s="62"/>
      <c r="D97" s="62"/>
      <c r="E97" s="61"/>
      <c r="F97" s="61"/>
      <c r="G97" s="61"/>
      <c r="H97" s="62"/>
    </row>
    <row r="98" spans="1:8">
      <c r="A98" s="61"/>
      <c r="B98" s="62"/>
      <c r="C98" s="62"/>
      <c r="D98" s="62"/>
      <c r="E98" s="61"/>
      <c r="F98" s="61"/>
      <c r="G98" s="61"/>
      <c r="H98" s="62"/>
    </row>
    <row r="99" spans="1:8">
      <c r="A99" s="61"/>
      <c r="B99" s="62"/>
      <c r="C99" s="62"/>
      <c r="D99" s="62"/>
      <c r="E99" s="61"/>
      <c r="F99" s="61"/>
      <c r="G99" s="61"/>
      <c r="H99" s="62"/>
    </row>
    <row r="100" spans="1:8">
      <c r="A100" s="61"/>
      <c r="B100" s="62"/>
      <c r="C100" s="62"/>
      <c r="D100" s="62"/>
      <c r="E100" s="61"/>
      <c r="F100" s="61"/>
      <c r="G100" s="61"/>
      <c r="H100" s="62"/>
    </row>
    <row r="101" spans="1:8">
      <c r="A101" s="61"/>
      <c r="B101" s="62"/>
      <c r="C101" s="62"/>
      <c r="D101" s="62"/>
      <c r="E101" s="61"/>
      <c r="F101" s="61"/>
      <c r="G101" s="61"/>
      <c r="H101" s="62"/>
    </row>
    <row r="102" spans="1:8">
      <c r="A102" s="61"/>
      <c r="B102" s="62"/>
      <c r="C102" s="62"/>
      <c r="D102" s="62"/>
      <c r="E102" s="61"/>
      <c r="F102" s="61"/>
      <c r="G102" s="61"/>
      <c r="H102" s="62"/>
    </row>
    <row r="103" spans="1:8">
      <c r="A103" s="61"/>
      <c r="B103" s="62"/>
      <c r="C103" s="62"/>
      <c r="D103" s="62"/>
      <c r="E103" s="61"/>
      <c r="F103" s="61"/>
      <c r="G103" s="61"/>
      <c r="H103" s="62"/>
    </row>
    <row r="104" spans="1:8">
      <c r="A104" s="61"/>
      <c r="B104" s="62"/>
      <c r="C104" s="62"/>
      <c r="D104" s="62"/>
      <c r="E104" s="61"/>
      <c r="F104" s="61"/>
      <c r="G104" s="61"/>
      <c r="H104" s="62"/>
    </row>
    <row r="105" spans="1:8">
      <c r="A105" s="61"/>
      <c r="B105" s="62"/>
      <c r="C105" s="62"/>
      <c r="D105" s="62"/>
      <c r="E105" s="61"/>
      <c r="F105" s="61"/>
      <c r="G105" s="61"/>
      <c r="H105" s="62"/>
    </row>
    <row r="106" spans="1:8">
      <c r="A106" s="61"/>
      <c r="B106" s="62"/>
      <c r="C106" s="62"/>
      <c r="D106" s="62"/>
      <c r="E106" s="61"/>
      <c r="F106" s="61"/>
      <c r="G106" s="61"/>
      <c r="H106" s="62"/>
    </row>
    <row r="107" spans="1:8">
      <c r="A107" s="61"/>
      <c r="B107" s="62"/>
      <c r="C107" s="62"/>
      <c r="D107" s="62"/>
      <c r="E107" s="61"/>
      <c r="F107" s="61"/>
      <c r="G107" s="61"/>
      <c r="H107" s="62"/>
    </row>
    <row r="108" spans="1:8">
      <c r="A108" s="61"/>
      <c r="B108" s="62"/>
      <c r="C108" s="62"/>
      <c r="D108" s="62"/>
      <c r="E108" s="61"/>
      <c r="F108" s="61"/>
      <c r="G108" s="61"/>
      <c r="H108" s="62"/>
    </row>
    <row r="109" spans="1:8">
      <c r="A109" s="61"/>
      <c r="B109" s="62"/>
      <c r="C109" s="62"/>
      <c r="D109" s="62"/>
      <c r="E109" s="61"/>
      <c r="F109" s="61"/>
      <c r="G109" s="61"/>
      <c r="H109" s="62"/>
    </row>
    <row r="110" spans="1:8">
      <c r="A110" s="61"/>
      <c r="B110" s="62"/>
      <c r="C110" s="62"/>
      <c r="D110" s="62"/>
      <c r="E110" s="61"/>
      <c r="F110" s="61"/>
      <c r="G110" s="61"/>
      <c r="H110" s="62"/>
    </row>
    <row r="111" spans="1:8">
      <c r="A111" s="61"/>
      <c r="B111" s="62"/>
      <c r="C111" s="62"/>
      <c r="D111" s="62"/>
      <c r="E111" s="61"/>
      <c r="F111" s="61"/>
      <c r="G111" s="61"/>
      <c r="H111" s="62"/>
    </row>
    <row r="112" spans="1:8">
      <c r="A112" s="61"/>
      <c r="B112" s="62"/>
      <c r="C112" s="62"/>
      <c r="D112" s="62"/>
      <c r="E112" s="61"/>
      <c r="F112" s="61"/>
      <c r="G112" s="61"/>
      <c r="H112" s="62"/>
    </row>
    <row r="113" spans="1:8">
      <c r="A113" s="61"/>
      <c r="B113" s="62"/>
      <c r="C113" s="62"/>
      <c r="D113" s="62"/>
      <c r="E113" s="61"/>
      <c r="F113" s="61"/>
      <c r="G113" s="61"/>
      <c r="H113" s="62"/>
    </row>
    <row r="114" spans="1:8">
      <c r="A114" s="61"/>
      <c r="B114" s="62"/>
      <c r="C114" s="62"/>
      <c r="D114" s="62"/>
      <c r="E114" s="61"/>
      <c r="F114" s="61"/>
      <c r="G114" s="61"/>
      <c r="H114" s="62"/>
    </row>
    <row r="115" spans="1:8">
      <c r="A115" s="61"/>
      <c r="B115" s="62"/>
      <c r="C115" s="62"/>
      <c r="D115" s="62"/>
      <c r="E115" s="61"/>
      <c r="F115" s="61"/>
      <c r="G115" s="61"/>
      <c r="H115" s="62"/>
    </row>
    <row r="116" spans="1:8">
      <c r="A116" s="61"/>
      <c r="B116" s="62"/>
      <c r="C116" s="62"/>
      <c r="D116" s="62"/>
      <c r="E116" s="61"/>
      <c r="F116" s="61"/>
      <c r="G116" s="61"/>
      <c r="H116" s="62"/>
    </row>
    <row r="117" spans="1:8">
      <c r="A117" s="61"/>
      <c r="B117" s="62"/>
      <c r="C117" s="62"/>
      <c r="D117" s="62"/>
      <c r="E117" s="61"/>
      <c r="F117" s="61"/>
      <c r="G117" s="61"/>
      <c r="H117" s="62"/>
    </row>
    <row r="118" spans="1:8">
      <c r="A118" s="61"/>
      <c r="B118" s="62"/>
      <c r="C118" s="62"/>
      <c r="D118" s="62"/>
      <c r="E118" s="61"/>
      <c r="F118" s="61"/>
      <c r="G118" s="61"/>
      <c r="H118" s="62"/>
    </row>
    <row r="119" spans="1:8">
      <c r="A119" s="61"/>
      <c r="B119" s="62"/>
      <c r="C119" s="62"/>
      <c r="D119" s="62"/>
      <c r="E119" s="61"/>
      <c r="F119" s="61"/>
      <c r="G119" s="61"/>
      <c r="H119" s="62"/>
    </row>
    <row r="120" spans="1:8">
      <c r="A120" s="61"/>
      <c r="B120" s="62"/>
      <c r="C120" s="62"/>
      <c r="D120" s="62"/>
      <c r="E120" s="61"/>
      <c r="F120" s="61"/>
      <c r="G120" s="61"/>
      <c r="H120" s="62"/>
    </row>
    <row r="121" spans="1:8">
      <c r="A121" s="61"/>
      <c r="B121" s="62"/>
      <c r="C121" s="62"/>
      <c r="D121" s="62"/>
      <c r="E121" s="61"/>
      <c r="F121" s="61"/>
      <c r="G121" s="61"/>
      <c r="H121" s="62"/>
    </row>
    <row r="122" spans="1:8">
      <c r="A122" s="61"/>
      <c r="B122" s="62"/>
      <c r="C122" s="62"/>
      <c r="D122" s="62"/>
      <c r="E122" s="61"/>
      <c r="F122" s="61"/>
      <c r="G122" s="61"/>
      <c r="H122" s="62"/>
    </row>
    <row r="123" spans="1:8">
      <c r="A123" s="61"/>
      <c r="B123" s="62"/>
      <c r="C123" s="62"/>
      <c r="D123" s="62"/>
      <c r="E123" s="61"/>
      <c r="F123" s="61"/>
      <c r="G123" s="61"/>
      <c r="H123" s="62"/>
    </row>
    <row r="124" spans="1:8">
      <c r="A124" s="61"/>
      <c r="B124" s="62"/>
      <c r="C124" s="62"/>
      <c r="D124" s="62"/>
      <c r="E124" s="61"/>
      <c r="F124" s="61"/>
      <c r="G124" s="61"/>
      <c r="H124" s="62"/>
    </row>
    <row r="125" spans="1:8">
      <c r="A125" s="61"/>
      <c r="B125" s="62"/>
      <c r="C125" s="62"/>
      <c r="D125" s="62"/>
      <c r="E125" s="61"/>
      <c r="F125" s="61"/>
      <c r="G125" s="61"/>
      <c r="H125" s="62"/>
    </row>
    <row r="126" spans="1:8">
      <c r="A126" s="61"/>
      <c r="B126" s="62"/>
      <c r="C126" s="62"/>
      <c r="D126" s="62"/>
      <c r="E126" s="61"/>
      <c r="F126" s="61"/>
      <c r="G126" s="61"/>
      <c r="H126" s="62"/>
    </row>
    <row r="127" spans="1:8">
      <c r="A127" s="61"/>
      <c r="B127" s="62"/>
      <c r="C127" s="62"/>
      <c r="D127" s="62"/>
      <c r="E127" s="61"/>
      <c r="F127" s="61"/>
      <c r="G127" s="61"/>
      <c r="H127" s="62"/>
    </row>
    <row r="128" spans="1:8">
      <c r="A128" s="61"/>
      <c r="B128" s="62"/>
      <c r="C128" s="62"/>
      <c r="D128" s="62"/>
      <c r="E128" s="61"/>
      <c r="F128" s="61"/>
      <c r="G128" s="61"/>
      <c r="H128" s="62"/>
    </row>
    <row r="129" spans="1:8">
      <c r="A129" s="61"/>
      <c r="B129" s="62"/>
      <c r="C129" s="62"/>
      <c r="D129" s="62"/>
      <c r="E129" s="61"/>
      <c r="F129" s="61"/>
      <c r="G129" s="61"/>
      <c r="H129" s="62"/>
    </row>
    <row r="130" spans="1:8">
      <c r="A130" s="61"/>
      <c r="B130" s="62"/>
      <c r="C130" s="62"/>
      <c r="D130" s="62"/>
      <c r="E130" s="61"/>
      <c r="F130" s="61"/>
      <c r="G130" s="61"/>
      <c r="H130" s="62"/>
    </row>
    <row r="131" spans="1:8">
      <c r="A131" s="61"/>
      <c r="B131" s="62"/>
      <c r="C131" s="62"/>
      <c r="D131" s="62"/>
      <c r="E131" s="61"/>
      <c r="F131" s="61"/>
      <c r="G131" s="61"/>
      <c r="H131" s="62"/>
    </row>
    <row r="132" spans="1:8">
      <c r="A132" s="61"/>
      <c r="B132" s="62"/>
      <c r="C132" s="62"/>
      <c r="D132" s="62"/>
      <c r="E132" s="61"/>
      <c r="F132" s="61"/>
      <c r="G132" s="61"/>
      <c r="H132" s="62"/>
    </row>
    <row r="133" spans="1:8">
      <c r="A133" s="61"/>
      <c r="B133" s="62"/>
      <c r="C133" s="62"/>
      <c r="D133" s="62"/>
      <c r="E133" s="61"/>
      <c r="F133" s="61"/>
      <c r="G133" s="61"/>
      <c r="H133" s="62"/>
    </row>
    <row r="134" spans="1:8">
      <c r="A134" s="61"/>
      <c r="B134" s="62"/>
      <c r="C134" s="62"/>
      <c r="D134" s="62"/>
      <c r="E134" s="61"/>
      <c r="F134" s="61"/>
      <c r="G134" s="61"/>
      <c r="H134" s="62"/>
    </row>
    <row r="135" spans="1:8">
      <c r="A135" s="61"/>
      <c r="B135" s="62"/>
      <c r="C135" s="62"/>
      <c r="D135" s="62"/>
      <c r="E135" s="61"/>
      <c r="F135" s="61"/>
      <c r="G135" s="61"/>
      <c r="H135" s="62"/>
    </row>
    <row r="136" spans="1:8">
      <c r="A136" s="61"/>
      <c r="B136" s="62"/>
      <c r="C136" s="62"/>
      <c r="D136" s="62"/>
      <c r="E136" s="61"/>
      <c r="F136" s="61"/>
      <c r="G136" s="61"/>
      <c r="H136" s="62"/>
    </row>
    <row r="137" spans="1:8">
      <c r="A137" s="61"/>
      <c r="B137" s="62"/>
      <c r="C137" s="62"/>
      <c r="D137" s="62"/>
      <c r="E137" s="61"/>
      <c r="F137" s="61"/>
      <c r="G137" s="61"/>
      <c r="H137" s="62"/>
    </row>
    <row r="138" spans="1:8">
      <c r="A138" s="61"/>
      <c r="B138" s="62"/>
      <c r="C138" s="62"/>
      <c r="D138" s="62"/>
      <c r="E138" s="61"/>
      <c r="F138" s="61"/>
      <c r="G138" s="61"/>
      <c r="H138" s="62"/>
    </row>
    <row r="139" spans="1:8">
      <c r="A139" s="61"/>
      <c r="B139" s="62"/>
      <c r="C139" s="62"/>
      <c r="D139" s="62"/>
      <c r="E139" s="61"/>
      <c r="F139" s="61"/>
      <c r="G139" s="61"/>
      <c r="H139" s="62"/>
    </row>
    <row r="140" spans="1:8">
      <c r="A140" s="61"/>
      <c r="B140" s="62"/>
      <c r="C140" s="62"/>
      <c r="D140" s="62"/>
      <c r="E140" s="61"/>
      <c r="F140" s="61"/>
      <c r="G140" s="61"/>
      <c r="H140" s="62"/>
    </row>
    <row r="141" spans="1:8">
      <c r="A141" s="61"/>
      <c r="B141" s="62"/>
      <c r="C141" s="62"/>
      <c r="D141" s="62"/>
      <c r="E141" s="61"/>
      <c r="F141" s="61"/>
      <c r="G141" s="61"/>
      <c r="H141" s="62"/>
    </row>
    <row r="142" spans="1:8">
      <c r="A142" s="61"/>
      <c r="B142" s="62"/>
      <c r="C142" s="62"/>
      <c r="D142" s="62"/>
      <c r="E142" s="61"/>
      <c r="F142" s="61"/>
      <c r="G142" s="61"/>
      <c r="H142" s="62"/>
    </row>
    <row r="143" spans="1:8">
      <c r="A143" s="61"/>
      <c r="B143" s="62"/>
      <c r="C143" s="62"/>
      <c r="D143" s="62"/>
      <c r="E143" s="61"/>
      <c r="F143" s="61"/>
      <c r="G143" s="61"/>
      <c r="H143" s="62"/>
    </row>
    <row r="144" spans="1:8">
      <c r="A144" s="61"/>
      <c r="B144" s="62"/>
      <c r="C144" s="62"/>
      <c r="D144" s="62"/>
      <c r="E144" s="61"/>
      <c r="F144" s="61"/>
      <c r="G144" s="61"/>
      <c r="H144" s="62"/>
    </row>
    <row r="145" spans="1:8">
      <c r="A145" s="61"/>
      <c r="B145" s="62"/>
      <c r="C145" s="62"/>
      <c r="D145" s="62"/>
      <c r="E145" s="61"/>
      <c r="F145" s="61"/>
      <c r="G145" s="61"/>
      <c r="H145" s="62"/>
    </row>
    <row r="146" spans="1:8">
      <c r="A146" s="61"/>
      <c r="B146" s="62"/>
      <c r="C146" s="62"/>
      <c r="D146" s="62"/>
      <c r="E146" s="61"/>
      <c r="F146" s="61"/>
      <c r="G146" s="61"/>
      <c r="H146" s="62"/>
    </row>
    <row r="147" spans="1:8">
      <c r="A147" s="61"/>
      <c r="B147" s="62"/>
      <c r="C147" s="62"/>
      <c r="D147" s="62"/>
      <c r="E147" s="61"/>
      <c r="F147" s="61"/>
      <c r="G147" s="61"/>
      <c r="H147" s="62"/>
    </row>
    <row r="148" spans="1:8">
      <c r="A148" s="61"/>
      <c r="B148" s="62"/>
      <c r="C148" s="62"/>
      <c r="D148" s="62"/>
      <c r="E148" s="61"/>
      <c r="F148" s="61"/>
      <c r="G148" s="61"/>
      <c r="H148" s="62"/>
    </row>
    <row r="149" spans="1:8">
      <c r="A149" s="61"/>
      <c r="B149" s="62"/>
      <c r="C149" s="62"/>
      <c r="D149" s="62"/>
      <c r="E149" s="61"/>
      <c r="F149" s="61"/>
      <c r="G149" s="61"/>
      <c r="H149" s="62"/>
    </row>
    <row r="150" spans="1:8">
      <c r="A150" s="61"/>
      <c r="B150" s="62"/>
      <c r="C150" s="62"/>
      <c r="D150" s="62"/>
      <c r="E150" s="61"/>
      <c r="F150" s="61"/>
      <c r="G150" s="61"/>
      <c r="H150" s="62"/>
    </row>
    <row r="151" spans="1:8">
      <c r="A151" s="61"/>
      <c r="B151" s="62"/>
      <c r="C151" s="62"/>
      <c r="D151" s="62"/>
      <c r="E151" s="61"/>
      <c r="F151" s="61"/>
      <c r="G151" s="61"/>
      <c r="H151" s="62"/>
    </row>
    <row r="152" spans="1:8">
      <c r="A152" s="61"/>
      <c r="B152" s="62"/>
      <c r="C152" s="62"/>
      <c r="D152" s="62"/>
      <c r="E152" s="61"/>
      <c r="F152" s="61"/>
      <c r="G152" s="61"/>
      <c r="H152" s="62"/>
    </row>
    <row r="153" spans="1:8">
      <c r="A153" s="61"/>
      <c r="B153" s="62"/>
      <c r="C153" s="62"/>
      <c r="D153" s="62"/>
      <c r="E153" s="61"/>
      <c r="F153" s="61"/>
      <c r="G153" s="61"/>
      <c r="H153" s="62"/>
    </row>
    <row r="154" spans="1:8">
      <c r="A154" s="61"/>
      <c r="B154" s="62"/>
      <c r="C154" s="62"/>
      <c r="D154" s="62"/>
      <c r="E154" s="61"/>
      <c r="F154" s="61"/>
      <c r="G154" s="61"/>
      <c r="H154" s="62"/>
    </row>
    <row r="155" spans="1:8">
      <c r="A155" s="61"/>
      <c r="B155" s="62"/>
      <c r="C155" s="62"/>
      <c r="D155" s="62"/>
      <c r="E155" s="61"/>
      <c r="F155" s="61"/>
      <c r="G155" s="61"/>
      <c r="H155" s="62"/>
    </row>
    <row r="156" spans="1:8">
      <c r="A156" s="61"/>
      <c r="B156" s="62"/>
      <c r="C156" s="62"/>
      <c r="D156" s="62"/>
      <c r="E156" s="61"/>
      <c r="F156" s="61"/>
      <c r="G156" s="61"/>
      <c r="H156" s="62"/>
    </row>
    <row r="157" spans="1:8">
      <c r="A157" s="61"/>
      <c r="B157" s="62"/>
      <c r="C157" s="62"/>
      <c r="D157" s="62"/>
      <c r="E157" s="61"/>
      <c r="F157" s="61"/>
      <c r="G157" s="61"/>
      <c r="H157" s="62"/>
    </row>
    <row r="158" spans="1:8">
      <c r="A158" s="61"/>
      <c r="B158" s="62"/>
      <c r="C158" s="62"/>
      <c r="D158" s="62"/>
      <c r="E158" s="61"/>
      <c r="F158" s="61"/>
      <c r="G158" s="61"/>
      <c r="H158" s="62"/>
    </row>
    <row r="159" spans="1:8">
      <c r="A159" s="61"/>
      <c r="B159" s="62"/>
      <c r="C159" s="62"/>
      <c r="D159" s="62"/>
      <c r="E159" s="61"/>
      <c r="F159" s="61"/>
      <c r="G159" s="61"/>
      <c r="H159" s="62"/>
    </row>
    <row r="160" spans="1:8">
      <c r="A160" s="61"/>
      <c r="B160" s="62"/>
      <c r="C160" s="62"/>
      <c r="D160" s="62"/>
      <c r="E160" s="61"/>
      <c r="F160" s="61"/>
      <c r="G160" s="61"/>
      <c r="H160" s="62"/>
    </row>
    <row r="161" spans="1:8">
      <c r="A161" s="61"/>
      <c r="B161" s="62"/>
      <c r="C161" s="62"/>
      <c r="D161" s="62"/>
      <c r="E161" s="61"/>
      <c r="F161" s="61"/>
      <c r="G161" s="61"/>
      <c r="H161" s="62"/>
    </row>
    <row r="162" spans="1:8">
      <c r="A162" s="61"/>
      <c r="B162" s="62"/>
      <c r="C162" s="62"/>
      <c r="D162" s="62"/>
      <c r="E162" s="61"/>
      <c r="F162" s="61"/>
      <c r="G162" s="61"/>
      <c r="H162" s="62"/>
    </row>
    <row r="163" spans="1:8">
      <c r="A163" s="61"/>
      <c r="B163" s="62"/>
      <c r="C163" s="62"/>
      <c r="D163" s="62"/>
      <c r="E163" s="61"/>
      <c r="F163" s="61"/>
      <c r="G163" s="61"/>
      <c r="H163" s="62"/>
    </row>
    <row r="164" spans="1:8">
      <c r="A164" s="61"/>
      <c r="B164" s="62"/>
      <c r="C164" s="62"/>
      <c r="D164" s="62"/>
      <c r="E164" s="61"/>
      <c r="F164" s="61"/>
      <c r="G164" s="61"/>
      <c r="H164" s="62"/>
    </row>
    <row r="165" spans="1:8">
      <c r="A165" s="61"/>
      <c r="B165" s="62"/>
      <c r="C165" s="62"/>
      <c r="D165" s="62"/>
      <c r="E165" s="61"/>
      <c r="F165" s="61"/>
      <c r="G165" s="61"/>
      <c r="H165" s="62"/>
    </row>
    <row r="166" spans="1:8">
      <c r="A166" s="61"/>
      <c r="B166" s="62"/>
      <c r="C166" s="62"/>
      <c r="D166" s="62"/>
      <c r="E166" s="61"/>
      <c r="F166" s="61"/>
      <c r="G166" s="61"/>
      <c r="H166" s="62"/>
    </row>
    <row r="167" spans="1:8">
      <c r="A167" s="61"/>
      <c r="B167" s="62"/>
      <c r="C167" s="62"/>
      <c r="D167" s="62"/>
      <c r="E167" s="61"/>
      <c r="F167" s="61"/>
      <c r="G167" s="61"/>
      <c r="H167" s="62"/>
    </row>
    <row r="168" spans="1:8">
      <c r="A168" s="61"/>
      <c r="B168" s="62"/>
      <c r="C168" s="62"/>
      <c r="D168" s="62"/>
      <c r="E168" s="61"/>
      <c r="F168" s="61"/>
      <c r="G168" s="61"/>
      <c r="H168" s="62"/>
    </row>
    <row r="169" spans="1:8">
      <c r="A169" s="61"/>
      <c r="B169" s="62"/>
      <c r="C169" s="62"/>
      <c r="D169" s="62"/>
      <c r="E169" s="61"/>
      <c r="F169" s="61"/>
      <c r="G169" s="61"/>
      <c r="H169" s="62"/>
    </row>
    <row r="170" spans="1:8">
      <c r="A170" s="61"/>
      <c r="B170" s="62"/>
      <c r="C170" s="62"/>
      <c r="D170" s="62"/>
      <c r="E170" s="61"/>
      <c r="F170" s="61"/>
      <c r="G170" s="61"/>
      <c r="H170" s="62"/>
    </row>
    <row r="171" spans="1:8">
      <c r="A171" s="61"/>
      <c r="B171" s="62"/>
      <c r="C171" s="62"/>
      <c r="D171" s="62"/>
      <c r="E171" s="61"/>
      <c r="F171" s="61"/>
      <c r="G171" s="61"/>
      <c r="H171" s="62"/>
    </row>
    <row r="172" spans="1:8">
      <c r="A172" s="61"/>
      <c r="B172" s="62"/>
      <c r="C172" s="62"/>
      <c r="D172" s="62"/>
      <c r="E172" s="61"/>
      <c r="F172" s="61"/>
      <c r="G172" s="61"/>
      <c r="H172" s="62"/>
    </row>
    <row r="173" spans="1:8">
      <c r="A173" s="61"/>
      <c r="B173" s="62"/>
      <c r="C173" s="62"/>
      <c r="D173" s="62"/>
      <c r="E173" s="61"/>
      <c r="F173" s="61"/>
      <c r="G173" s="61"/>
      <c r="H173" s="62"/>
    </row>
    <row r="174" spans="1:8">
      <c r="A174" s="61"/>
      <c r="B174" s="62"/>
      <c r="C174" s="62"/>
      <c r="D174" s="62"/>
      <c r="E174" s="61"/>
      <c r="F174" s="61"/>
      <c r="G174" s="61"/>
      <c r="H174" s="62"/>
    </row>
    <row r="175" spans="1:8">
      <c r="A175" s="61"/>
      <c r="B175" s="62"/>
      <c r="C175" s="62"/>
      <c r="D175" s="62"/>
      <c r="E175" s="61"/>
      <c r="F175" s="61"/>
      <c r="G175" s="61"/>
      <c r="H175" s="62"/>
    </row>
    <row r="176" spans="1:8">
      <c r="A176" s="61"/>
      <c r="B176" s="62"/>
      <c r="C176" s="62"/>
      <c r="D176" s="62"/>
      <c r="E176" s="61"/>
      <c r="F176" s="61"/>
      <c r="G176" s="61"/>
      <c r="H176" s="62"/>
    </row>
    <row r="177" spans="1:8">
      <c r="A177" s="61"/>
      <c r="B177" s="62"/>
      <c r="C177" s="62"/>
      <c r="D177" s="62"/>
      <c r="E177" s="61"/>
      <c r="F177" s="61"/>
      <c r="G177" s="61"/>
      <c r="H177" s="62"/>
    </row>
    <row r="178" spans="1:8">
      <c r="A178" s="61"/>
      <c r="B178" s="62"/>
      <c r="C178" s="62"/>
      <c r="D178" s="62"/>
      <c r="E178" s="61"/>
      <c r="F178" s="61"/>
      <c r="G178" s="61"/>
      <c r="H178" s="62"/>
    </row>
  </sheetData>
  <mergeCells count="12">
    <mergeCell ref="A3:B3"/>
    <mergeCell ref="A4:B4"/>
    <mergeCell ref="A8:B8"/>
    <mergeCell ref="A9:B9"/>
    <mergeCell ref="A5:B7"/>
    <mergeCell ref="A10:B10"/>
    <mergeCell ref="B13:C13"/>
    <mergeCell ref="D13:D14"/>
    <mergeCell ref="E13:F13"/>
    <mergeCell ref="H13:H14"/>
    <mergeCell ref="A12:H12"/>
    <mergeCell ref="A13:A14"/>
  </mergeCells>
  <hyperlinks>
    <hyperlink ref="A3:B3" r:id="rId1" display="Equipment Class" xr:uid="{C223C48A-0217-496C-BDCD-C112CEA8055F}"/>
    <hyperlink ref="A10:B10" r:id="rId2" display="Rule Part" xr:uid="{1680B440-F038-4223-98E2-3F913F7E5488}"/>
  </hyperlinks>
  <pageMargins left="0.7" right="0.7" top="0.75" bottom="0.75" header="0.3" footer="0.3"/>
  <pageSetup orientation="portrait" horizontalDpi="1200" verticalDpi="1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5d2dc29-3ab0-480b-ad33-2df4c2b837cf">DWP2FUZQ2CKH-5799250-409</_dlc_DocId>
    <_dlc_DocIdUrl xmlns="e5d2dc29-3ab0-480b-ad33-2df4c2b837cf">
      <Url>https://ul.sharepoint.com/sites/CTECH/CTECH-FRE-PM/_layouts/15/DocIdRedir.aspx?ID=DWP2FUZQ2CKH-5799250-409</Url>
      <Description>DWP2FUZQ2CKH-5799250-409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xmlns="">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xmlns="">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9D8D02ED96B9E4D83B162FD33EE8694" ma:contentTypeVersion="25" ma:contentTypeDescription="Create a new document." ma:contentTypeScope="" ma:versionID="20f290a755ce9bc2d46cb2991a3b1aae">
  <xsd:schema xmlns:xsd="http://www.w3.org/2001/XMLSchema" xmlns:xs="http://www.w3.org/2001/XMLSchema" xmlns:p="http://schemas.microsoft.com/office/2006/metadata/properties" xmlns:ns2="e5d2dc29-3ab0-480b-ad33-2df4c2b837cf" xmlns:ns3="9d92898f-e0a4-4cb2-a5f5-64f075d14bdd" targetNamespace="http://schemas.microsoft.com/office/2006/metadata/properties" ma:root="true" ma:fieldsID="346968810a25ed285f390a4031bbf42f" ns2:_="" ns3:_="">
    <xsd:import namespace="e5d2dc29-3ab0-480b-ad33-2df4c2b837cf"/>
    <xsd:import namespace="9d92898f-e0a4-4cb2-a5f5-64f075d14bd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d2dc29-3ab0-480b-ad33-2df4c2b837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2898f-e0a4-4cb2-a5f5-64f075d14bd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D3791-7330-4C3F-A120-4CB32D99459D}">
  <ds:schemaRefs>
    <ds:schemaRef ds:uri="http://schemas.openxmlformats.org/package/2006/metadata/core-properties"/>
    <ds:schemaRef ds:uri="http://purl.org/dc/terms/"/>
    <ds:schemaRef ds:uri="http://schemas.microsoft.com/office/infopath/2007/PartnerControls"/>
    <ds:schemaRef ds:uri="e5d2dc29-3ab0-480b-ad33-2df4c2b837cf"/>
    <ds:schemaRef ds:uri="http://schemas.microsoft.com/office/2006/documentManagement/types"/>
    <ds:schemaRef ds:uri="9d92898f-e0a4-4cb2-a5f5-64f075d14bdd"/>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0CA79994-17F2-4DD3-8CF3-CAF7939F288B}">
  <ds:schemaRefs>
    <ds:schemaRef ds:uri="http://schemas.microsoft.com/sharepoint/v3/contenttype/forms"/>
  </ds:schemaRefs>
</ds:datastoreItem>
</file>

<file path=customXml/itemProps3.xml><?xml version="1.0" encoding="utf-8"?>
<ds:datastoreItem xmlns:ds="http://schemas.openxmlformats.org/officeDocument/2006/customXml" ds:itemID="{61BA5A25-6901-4B86-9854-6AA2EEEC2750}">
  <ds:schemaRefs>
    <ds:schemaRef ds:uri="http://schemas.microsoft.com/sharepoint/events"/>
    <ds:schemaRef ds:uri=""/>
  </ds:schemaRefs>
</ds:datastoreItem>
</file>

<file path=customXml/itemProps4.xml><?xml version="1.0" encoding="utf-8"?>
<ds:datastoreItem xmlns:ds="http://schemas.openxmlformats.org/officeDocument/2006/customXml" ds:itemID="{0680A381-ADAF-4E12-A1A7-C45B76BD8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d2dc29-3ab0-480b-ad33-2df4c2b837cf"/>
    <ds:schemaRef ds:uri="9d92898f-e0a4-4cb2-a5f5-64f075d14b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0115954-0ccd-45f0-87bd-03b2a3587569}" enabled="0" method="" siteId="{70115954-0ccd-45f0-87bd-03b2a3587569}"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RSP 100 Annex A Form</vt:lpstr>
      <vt:lpstr>RSP 100 Annex B Form</vt:lpstr>
      <vt:lpstr>RSP 100 Annex D Modular form</vt:lpstr>
      <vt:lpstr>FCC Line Entry Form</vt:lpstr>
      <vt:lpstr>FVIN</vt:lpstr>
      <vt:lpstr>HVIN</vt:lpstr>
      <vt:lpstr>PMN</vt:lpstr>
      <vt:lpstr>'RSP 100 Annex B Form'!Print_Area</vt:lpstr>
      <vt:lpstr>'RSP 100 Annex B Form'!Print_Titles</vt:lpstr>
      <vt:lpstr>Units</vt:lpstr>
    </vt:vector>
  </TitlesOfParts>
  <Company>Underwriters Laboratories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Tsai, Lucy</dc:creator>
  <cp:lastModifiedBy>Briggs, Mark</cp:lastModifiedBy>
  <cp:lastPrinted>2023-10-29T20:09:05Z</cp:lastPrinted>
  <dcterms:created xsi:type="dcterms:W3CDTF">2015-01-26T13:39:41Z</dcterms:created>
  <dcterms:modified xsi:type="dcterms:W3CDTF">2023-10-29T20:54:18Z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0x01010079D8D02ED96B9E4D83B162FD33EE8694</vt:lpwstr>
  </property>
  <property fmtid="{D5CDD505-2E9C-101B-9397-08002B2CF9AE}" pid="3" name="_dlc_DocIdItemGuid">
    <vt:lpwstr>bd17cc54-20ee-46ac-aa31-adcb031aa7ce</vt:lpwstr>
  </property>
</Properties>
</file>